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HONG CONG TAC CHINH TRI.30.11\PHONG CONG TAC CHINH TRI.30.11\HỖ TRỢ DO COVID-19\Moi\HO SO\"/>
    </mc:Choice>
  </mc:AlternateContent>
  <bookViews>
    <workbookView xWindow="0" yWindow="0" windowWidth="28800" windowHeight="13905" tabRatio="895"/>
  </bookViews>
  <sheets>
    <sheet name="DSHTCOVID-19" sheetId="20" r:id="rId1"/>
    <sheet name="DSHTCOVID-19.ĐT" sheetId="21" r:id="rId2"/>
  </sheets>
  <externalReferences>
    <externalReference r:id="rId3"/>
  </externalReferences>
  <definedNames>
    <definedName name="_xlnm._FilterDatabase" localSheetId="0" hidden="1">'DSHTCOVID-19'!$A$4:$N$394</definedName>
    <definedName name="_xlnm._FilterDatabase" localSheetId="1" hidden="1">'DSHTCOVID-19.ĐT'!$A$2:$L$32</definedName>
    <definedName name="_xlnm.Print_Titles" localSheetId="0">'DSHTCOVID-19'!$2:$4</definedName>
    <definedName name="_xlnm.Print_Titles" localSheetId="1">'DSHTCOVID-19.ĐT'!$2:$4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0" l="1"/>
  <c r="J32" i="21"/>
  <c r="H32" i="21"/>
  <c r="L32" i="21"/>
  <c r="N32" i="21"/>
  <c r="M32" i="21"/>
  <c r="G32" i="21"/>
  <c r="J31" i="21"/>
  <c r="H31" i="21"/>
  <c r="L31" i="21"/>
  <c r="N31" i="21"/>
  <c r="M31" i="21"/>
  <c r="G31" i="21"/>
  <c r="J30" i="21"/>
  <c r="H30" i="21"/>
  <c r="L30" i="21"/>
  <c r="N30" i="21"/>
  <c r="M30" i="21"/>
  <c r="G30" i="21"/>
  <c r="J29" i="21"/>
  <c r="H29" i="21"/>
  <c r="L29" i="21"/>
  <c r="N29" i="21"/>
  <c r="M29" i="21"/>
  <c r="G29" i="21"/>
  <c r="J28" i="21"/>
  <c r="H28" i="21"/>
  <c r="L28" i="21"/>
  <c r="N28" i="21"/>
  <c r="M28" i="21"/>
  <c r="G28" i="21"/>
  <c r="J27" i="21"/>
  <c r="H27" i="21"/>
  <c r="L27" i="21"/>
  <c r="N27" i="21"/>
  <c r="M27" i="21"/>
  <c r="G27" i="21"/>
  <c r="J26" i="21"/>
  <c r="H26" i="21"/>
  <c r="L26" i="21"/>
  <c r="N26" i="21"/>
  <c r="M26" i="21"/>
  <c r="G26" i="21"/>
  <c r="J25" i="21"/>
  <c r="H25" i="21"/>
  <c r="L25" i="21"/>
  <c r="N25" i="21"/>
  <c r="M25" i="21"/>
  <c r="G25" i="21"/>
  <c r="J24" i="21"/>
  <c r="H24" i="21"/>
  <c r="L24" i="21"/>
  <c r="N24" i="21"/>
  <c r="M24" i="21"/>
  <c r="G24" i="21"/>
  <c r="J23" i="21"/>
  <c r="H23" i="21"/>
  <c r="L23" i="21"/>
  <c r="N23" i="21"/>
  <c r="M23" i="21"/>
  <c r="G23" i="21"/>
  <c r="J22" i="21"/>
  <c r="H22" i="21"/>
  <c r="L22" i="21"/>
  <c r="N22" i="21"/>
  <c r="M22" i="21"/>
  <c r="G22" i="21"/>
  <c r="J21" i="21"/>
  <c r="H21" i="21"/>
  <c r="L21" i="21"/>
  <c r="N21" i="21"/>
  <c r="M21" i="21"/>
  <c r="G21" i="21"/>
  <c r="J20" i="21"/>
  <c r="H20" i="21"/>
  <c r="L20" i="21"/>
  <c r="N20" i="21"/>
  <c r="M20" i="21"/>
  <c r="G20" i="21"/>
  <c r="J19" i="21"/>
  <c r="H19" i="21"/>
  <c r="L19" i="21"/>
  <c r="N19" i="21"/>
  <c r="M19" i="21"/>
  <c r="J18" i="21"/>
  <c r="H18" i="21"/>
  <c r="L18" i="21"/>
  <c r="N18" i="21"/>
  <c r="M18" i="21"/>
  <c r="G18" i="21"/>
  <c r="J17" i="21"/>
  <c r="H17" i="21"/>
  <c r="L17" i="21"/>
  <c r="N17" i="21"/>
  <c r="M17" i="21"/>
  <c r="G17" i="21"/>
  <c r="J16" i="21"/>
  <c r="H16" i="21"/>
  <c r="L16" i="21"/>
  <c r="N16" i="21"/>
  <c r="M16" i="21"/>
  <c r="G16" i="21"/>
  <c r="J15" i="21"/>
  <c r="H15" i="21"/>
  <c r="L15" i="21"/>
  <c r="N15" i="21"/>
  <c r="M15" i="21"/>
  <c r="G15" i="21"/>
  <c r="J14" i="21"/>
  <c r="H14" i="21"/>
  <c r="L14" i="21"/>
  <c r="N14" i="21"/>
  <c r="M14" i="21"/>
  <c r="G14" i="21"/>
  <c r="J13" i="21"/>
  <c r="H13" i="21"/>
  <c r="L13" i="21"/>
  <c r="N13" i="21"/>
  <c r="M13" i="21"/>
  <c r="G13" i="21"/>
  <c r="J12" i="21"/>
  <c r="H12" i="21"/>
  <c r="L12" i="21"/>
  <c r="N12" i="21"/>
  <c r="M12" i="21"/>
  <c r="G12" i="21"/>
  <c r="J11" i="21"/>
  <c r="H11" i="21"/>
  <c r="L11" i="21"/>
  <c r="N11" i="21"/>
  <c r="M11" i="21"/>
  <c r="G11" i="21"/>
  <c r="J10" i="21"/>
  <c r="H10" i="21"/>
  <c r="L10" i="21"/>
  <c r="N10" i="21"/>
  <c r="M10" i="21"/>
  <c r="H9" i="21"/>
  <c r="L9" i="21"/>
  <c r="N9" i="21"/>
  <c r="M9" i="21"/>
  <c r="H8" i="21"/>
  <c r="L8" i="21"/>
  <c r="N8" i="21"/>
  <c r="M8" i="21"/>
  <c r="G8" i="21"/>
  <c r="H7" i="21"/>
  <c r="L7" i="21"/>
  <c r="N7" i="21"/>
  <c r="M7" i="21"/>
  <c r="H6" i="21"/>
  <c r="L6" i="21"/>
  <c r="N6" i="21"/>
  <c r="M6" i="21"/>
  <c r="G6" i="21"/>
  <c r="H5" i="21"/>
  <c r="L5" i="21"/>
  <c r="N5" i="21"/>
  <c r="M5" i="21"/>
  <c r="G5" i="21"/>
  <c r="H5" i="20"/>
  <c r="L5" i="20"/>
  <c r="N5" i="20"/>
  <c r="H6" i="20"/>
  <c r="L6" i="20"/>
  <c r="N6" i="20"/>
  <c r="H7" i="20"/>
  <c r="L7" i="20"/>
  <c r="N7" i="20"/>
  <c r="H8" i="20"/>
  <c r="L8" i="20"/>
  <c r="N8" i="20"/>
  <c r="H9" i="20"/>
  <c r="L9" i="20"/>
  <c r="N9" i="20"/>
  <c r="H10" i="20"/>
  <c r="L10" i="20"/>
  <c r="N10" i="20"/>
  <c r="H11" i="20"/>
  <c r="L11" i="20"/>
  <c r="N11" i="20"/>
  <c r="H12" i="20"/>
  <c r="L12" i="20"/>
  <c r="N12" i="20"/>
  <c r="H13" i="20"/>
  <c r="L13" i="20"/>
  <c r="N13" i="20"/>
  <c r="H14" i="20"/>
  <c r="L14" i="20"/>
  <c r="N14" i="20"/>
  <c r="H15" i="20"/>
  <c r="L15" i="20"/>
  <c r="N15" i="20"/>
  <c r="H16" i="20"/>
  <c r="L16" i="20"/>
  <c r="N16" i="20"/>
  <c r="H17" i="20"/>
  <c r="L17" i="20"/>
  <c r="N17" i="20"/>
  <c r="H18" i="20"/>
  <c r="L18" i="20"/>
  <c r="N18" i="20"/>
  <c r="H19" i="20"/>
  <c r="L19" i="20"/>
  <c r="N19" i="20"/>
  <c r="H20" i="20"/>
  <c r="L20" i="20"/>
  <c r="N20" i="20"/>
  <c r="H21" i="20"/>
  <c r="L21" i="20"/>
  <c r="N21" i="20"/>
  <c r="H22" i="20"/>
  <c r="L22" i="20"/>
  <c r="N22" i="20"/>
  <c r="H23" i="20"/>
  <c r="L23" i="20"/>
  <c r="N23" i="20"/>
  <c r="H24" i="20"/>
  <c r="L24" i="20"/>
  <c r="N24" i="20"/>
  <c r="H25" i="20"/>
  <c r="L25" i="20"/>
  <c r="N25" i="20"/>
  <c r="H26" i="20"/>
  <c r="L26" i="20"/>
  <c r="N26" i="20"/>
  <c r="H27" i="20"/>
  <c r="L27" i="20"/>
  <c r="N27" i="20"/>
  <c r="H28" i="20"/>
  <c r="L28" i="20"/>
  <c r="N28" i="20"/>
  <c r="H29" i="20"/>
  <c r="L29" i="20"/>
  <c r="N29" i="20"/>
  <c r="H30" i="20"/>
  <c r="L30" i="20"/>
  <c r="N30" i="20"/>
  <c r="H31" i="20"/>
  <c r="L31" i="20"/>
  <c r="N31" i="20"/>
  <c r="H32" i="20"/>
  <c r="L32" i="20"/>
  <c r="N32" i="20"/>
  <c r="H33" i="20"/>
  <c r="L33" i="20"/>
  <c r="N33" i="20"/>
  <c r="H34" i="20"/>
  <c r="L34" i="20"/>
  <c r="N34" i="20"/>
  <c r="H35" i="20"/>
  <c r="L35" i="20"/>
  <c r="N35" i="20"/>
  <c r="H36" i="20"/>
  <c r="L36" i="20"/>
  <c r="N36" i="20"/>
  <c r="H37" i="20"/>
  <c r="L37" i="20"/>
  <c r="N37" i="20"/>
  <c r="H38" i="20"/>
  <c r="L38" i="20"/>
  <c r="N38" i="20"/>
  <c r="H39" i="20"/>
  <c r="L39" i="20"/>
  <c r="N39" i="20"/>
  <c r="H40" i="20"/>
  <c r="L40" i="20"/>
  <c r="N40" i="20"/>
  <c r="H41" i="20"/>
  <c r="L41" i="20"/>
  <c r="N41" i="20"/>
  <c r="H42" i="20"/>
  <c r="L42" i="20"/>
  <c r="N42" i="20"/>
  <c r="H43" i="20"/>
  <c r="L43" i="20"/>
  <c r="N43" i="20"/>
  <c r="H44" i="20"/>
  <c r="L44" i="20"/>
  <c r="N44" i="20"/>
  <c r="H45" i="20"/>
  <c r="L45" i="20"/>
  <c r="N45" i="20"/>
  <c r="H46" i="20"/>
  <c r="L46" i="20"/>
  <c r="N46" i="20"/>
  <c r="H47" i="20"/>
  <c r="L47" i="20"/>
  <c r="N47" i="20"/>
  <c r="H48" i="20"/>
  <c r="L48" i="20"/>
  <c r="N48" i="20"/>
  <c r="H49" i="20"/>
  <c r="L49" i="20"/>
  <c r="N49" i="20"/>
  <c r="H50" i="20"/>
  <c r="L50" i="20"/>
  <c r="N50" i="20"/>
  <c r="H51" i="20"/>
  <c r="L51" i="20"/>
  <c r="N51" i="20"/>
  <c r="H52" i="20"/>
  <c r="L52" i="20"/>
  <c r="N52" i="20"/>
  <c r="H53" i="20"/>
  <c r="L53" i="20"/>
  <c r="N53" i="20"/>
  <c r="H54" i="20"/>
  <c r="L54" i="20"/>
  <c r="N54" i="20"/>
  <c r="H55" i="20"/>
  <c r="L55" i="20"/>
  <c r="N55" i="20"/>
  <c r="H56" i="20"/>
  <c r="L56" i="20"/>
  <c r="N56" i="20"/>
  <c r="H57" i="20"/>
  <c r="L57" i="20"/>
  <c r="N57" i="20"/>
  <c r="H58" i="20"/>
  <c r="L58" i="20"/>
  <c r="N58" i="20"/>
  <c r="H59" i="20"/>
  <c r="L59" i="20"/>
  <c r="N59" i="20"/>
  <c r="H60" i="20"/>
  <c r="L60" i="20"/>
  <c r="N60" i="20"/>
  <c r="H61" i="20"/>
  <c r="L61" i="20"/>
  <c r="N61" i="20"/>
  <c r="H62" i="20"/>
  <c r="L62" i="20"/>
  <c r="N62" i="20"/>
  <c r="H63" i="20"/>
  <c r="L63" i="20"/>
  <c r="N63" i="20"/>
  <c r="H64" i="20"/>
  <c r="L64" i="20"/>
  <c r="N64" i="20"/>
  <c r="H65" i="20"/>
  <c r="L65" i="20"/>
  <c r="N65" i="20"/>
  <c r="H66" i="20"/>
  <c r="L66" i="20"/>
  <c r="N66" i="20"/>
  <c r="H67" i="20"/>
  <c r="L67" i="20"/>
  <c r="N67" i="20"/>
  <c r="H68" i="20"/>
  <c r="L68" i="20"/>
  <c r="N68" i="20"/>
  <c r="H69" i="20"/>
  <c r="L69" i="20"/>
  <c r="N69" i="20"/>
  <c r="H70" i="20"/>
  <c r="L70" i="20"/>
  <c r="N70" i="20"/>
  <c r="H71" i="20"/>
  <c r="L71" i="20"/>
  <c r="N71" i="20"/>
  <c r="H72" i="20"/>
  <c r="L72" i="20"/>
  <c r="N72" i="20"/>
  <c r="H73" i="20"/>
  <c r="L73" i="20"/>
  <c r="N73" i="20"/>
  <c r="H74" i="20"/>
  <c r="L74" i="20"/>
  <c r="N74" i="20"/>
  <c r="H75" i="20"/>
  <c r="L75" i="20"/>
  <c r="N75" i="20"/>
  <c r="H76" i="20"/>
  <c r="L76" i="20"/>
  <c r="N76" i="20"/>
  <c r="H77" i="20"/>
  <c r="L77" i="20"/>
  <c r="N77" i="20"/>
  <c r="H78" i="20"/>
  <c r="L78" i="20"/>
  <c r="N78" i="20"/>
  <c r="H79" i="20"/>
  <c r="L79" i="20"/>
  <c r="N79" i="20"/>
  <c r="H80" i="20"/>
  <c r="L80" i="20"/>
  <c r="N80" i="20"/>
  <c r="H81" i="20"/>
  <c r="L81" i="20"/>
  <c r="N81" i="20"/>
  <c r="H82" i="20"/>
  <c r="L82" i="20"/>
  <c r="N82" i="20"/>
  <c r="H83" i="20"/>
  <c r="L83" i="20"/>
  <c r="N83" i="20"/>
  <c r="H84" i="20"/>
  <c r="L84" i="20"/>
  <c r="N84" i="20"/>
  <c r="H85" i="20"/>
  <c r="L85" i="20"/>
  <c r="N85" i="20"/>
  <c r="H86" i="20"/>
  <c r="L86" i="20"/>
  <c r="N86" i="20"/>
  <c r="H87" i="20"/>
  <c r="L87" i="20"/>
  <c r="N87" i="20"/>
  <c r="H88" i="20"/>
  <c r="L88" i="20"/>
  <c r="N88" i="20"/>
  <c r="H89" i="20"/>
  <c r="L89" i="20"/>
  <c r="N89" i="20"/>
  <c r="H90" i="20"/>
  <c r="L90" i="20"/>
  <c r="N90" i="20"/>
  <c r="H91" i="20"/>
  <c r="L91" i="20"/>
  <c r="N91" i="20"/>
  <c r="H92" i="20"/>
  <c r="L92" i="20"/>
  <c r="N92" i="20"/>
  <c r="H93" i="20"/>
  <c r="L93" i="20"/>
  <c r="N93" i="20"/>
  <c r="H94" i="20"/>
  <c r="L94" i="20"/>
  <c r="N94" i="20"/>
  <c r="H95" i="20"/>
  <c r="L95" i="20"/>
  <c r="N95" i="20"/>
  <c r="H96" i="20"/>
  <c r="L96" i="20"/>
  <c r="N96" i="20"/>
  <c r="H97" i="20"/>
  <c r="L97" i="20"/>
  <c r="N97" i="20"/>
  <c r="H98" i="20"/>
  <c r="L98" i="20"/>
  <c r="N98" i="20"/>
  <c r="H99" i="20"/>
  <c r="L99" i="20"/>
  <c r="N99" i="20"/>
  <c r="H100" i="20"/>
  <c r="L100" i="20"/>
  <c r="N100" i="20"/>
  <c r="H101" i="20"/>
  <c r="L101" i="20"/>
  <c r="N101" i="20"/>
  <c r="H102" i="20"/>
  <c r="L102" i="20"/>
  <c r="N102" i="20"/>
  <c r="H103" i="20"/>
  <c r="L103" i="20"/>
  <c r="N103" i="20"/>
  <c r="H104" i="20"/>
  <c r="L104" i="20"/>
  <c r="N104" i="20"/>
  <c r="H105" i="20"/>
  <c r="L105" i="20"/>
  <c r="N105" i="20"/>
  <c r="H106" i="20"/>
  <c r="L106" i="20"/>
  <c r="N106" i="20"/>
  <c r="H107" i="20"/>
  <c r="L107" i="20"/>
  <c r="N107" i="20"/>
  <c r="H108" i="20"/>
  <c r="L108" i="20"/>
  <c r="N108" i="20"/>
  <c r="H109" i="20"/>
  <c r="L109" i="20"/>
  <c r="N109" i="20"/>
  <c r="H110" i="20"/>
  <c r="L110" i="20"/>
  <c r="N110" i="20"/>
  <c r="H111" i="20"/>
  <c r="L111" i="20"/>
  <c r="N111" i="20"/>
  <c r="H112" i="20"/>
  <c r="L112" i="20"/>
  <c r="N112" i="20"/>
  <c r="H113" i="20"/>
  <c r="L113" i="20"/>
  <c r="N113" i="20"/>
  <c r="H114" i="20"/>
  <c r="L114" i="20"/>
  <c r="N114" i="20"/>
  <c r="H115" i="20"/>
  <c r="L115" i="20"/>
  <c r="N115" i="20"/>
  <c r="H116" i="20"/>
  <c r="L116" i="20"/>
  <c r="N116" i="20"/>
  <c r="H117" i="20"/>
  <c r="L117" i="20"/>
  <c r="N117" i="20"/>
  <c r="H118" i="20"/>
  <c r="L118" i="20"/>
  <c r="N118" i="20"/>
  <c r="H119" i="20"/>
  <c r="L119" i="20"/>
  <c r="N119" i="20"/>
  <c r="H120" i="20"/>
  <c r="L120" i="20"/>
  <c r="N120" i="20"/>
  <c r="H121" i="20"/>
  <c r="L121" i="20"/>
  <c r="N121" i="20"/>
  <c r="H122" i="20"/>
  <c r="L122" i="20"/>
  <c r="N122" i="20"/>
  <c r="H123" i="20"/>
  <c r="L123" i="20"/>
  <c r="N123" i="20"/>
  <c r="H124" i="20"/>
  <c r="L124" i="20"/>
  <c r="N124" i="20"/>
  <c r="H125" i="20"/>
  <c r="L125" i="20"/>
  <c r="N125" i="20"/>
  <c r="H126" i="20"/>
  <c r="L126" i="20"/>
  <c r="N126" i="20"/>
  <c r="H127" i="20"/>
  <c r="L127" i="20"/>
  <c r="N127" i="20"/>
  <c r="H128" i="20"/>
  <c r="L128" i="20"/>
  <c r="N128" i="20"/>
  <c r="H129" i="20"/>
  <c r="L129" i="20"/>
  <c r="N129" i="20"/>
  <c r="H130" i="20"/>
  <c r="L130" i="20"/>
  <c r="N130" i="20"/>
  <c r="H131" i="20"/>
  <c r="L131" i="20"/>
  <c r="N131" i="20"/>
  <c r="H132" i="20"/>
  <c r="L132" i="20"/>
  <c r="N132" i="20"/>
  <c r="H133" i="20"/>
  <c r="L133" i="20"/>
  <c r="J133" i="20"/>
  <c r="N133" i="20"/>
  <c r="H134" i="20"/>
  <c r="L134" i="20"/>
  <c r="J134" i="20"/>
  <c r="N134" i="20"/>
  <c r="H135" i="20"/>
  <c r="L135" i="20"/>
  <c r="J135" i="20"/>
  <c r="N135" i="20"/>
  <c r="H136" i="20"/>
  <c r="L136" i="20"/>
  <c r="J136" i="20"/>
  <c r="N136" i="20"/>
  <c r="H137" i="20"/>
  <c r="L137" i="20"/>
  <c r="J137" i="20"/>
  <c r="N137" i="20"/>
  <c r="H138" i="20"/>
  <c r="L138" i="20"/>
  <c r="J138" i="20"/>
  <c r="N138" i="20"/>
  <c r="H139" i="20"/>
  <c r="L139" i="20"/>
  <c r="J139" i="20"/>
  <c r="N139" i="20"/>
  <c r="H140" i="20"/>
  <c r="L140" i="20"/>
  <c r="J140" i="20"/>
  <c r="N140" i="20"/>
  <c r="H141" i="20"/>
  <c r="L141" i="20"/>
  <c r="J141" i="20"/>
  <c r="N141" i="20"/>
  <c r="H142" i="20"/>
  <c r="L142" i="20"/>
  <c r="J142" i="20"/>
  <c r="N142" i="20"/>
  <c r="H143" i="20"/>
  <c r="L143" i="20"/>
  <c r="J143" i="20"/>
  <c r="N143" i="20"/>
  <c r="H144" i="20"/>
  <c r="L144" i="20"/>
  <c r="J144" i="20"/>
  <c r="N144" i="20"/>
  <c r="H145" i="20"/>
  <c r="L145" i="20"/>
  <c r="J145" i="20"/>
  <c r="N145" i="20"/>
  <c r="H146" i="20"/>
  <c r="L146" i="20"/>
  <c r="J146" i="20"/>
  <c r="N146" i="20"/>
  <c r="H147" i="20"/>
  <c r="L147" i="20"/>
  <c r="J147" i="20"/>
  <c r="N147" i="20"/>
  <c r="H148" i="20"/>
  <c r="L148" i="20"/>
  <c r="J148" i="20"/>
  <c r="N148" i="20"/>
  <c r="H149" i="20"/>
  <c r="L149" i="20"/>
  <c r="J149" i="20"/>
  <c r="N149" i="20"/>
  <c r="H150" i="20"/>
  <c r="L150" i="20"/>
  <c r="J150" i="20"/>
  <c r="N150" i="20"/>
  <c r="H151" i="20"/>
  <c r="L151" i="20"/>
  <c r="J151" i="20"/>
  <c r="N151" i="20"/>
  <c r="H152" i="20"/>
  <c r="L152" i="20"/>
  <c r="J152" i="20"/>
  <c r="N152" i="20"/>
  <c r="H153" i="20"/>
  <c r="L153" i="20"/>
  <c r="J153" i="20"/>
  <c r="N153" i="20"/>
  <c r="H154" i="20"/>
  <c r="L154" i="20"/>
  <c r="J154" i="20"/>
  <c r="N154" i="20"/>
  <c r="H155" i="20"/>
  <c r="L155" i="20"/>
  <c r="J155" i="20"/>
  <c r="N155" i="20"/>
  <c r="H156" i="20"/>
  <c r="L156" i="20"/>
  <c r="J156" i="20"/>
  <c r="N156" i="20"/>
  <c r="H157" i="20"/>
  <c r="L157" i="20"/>
  <c r="J157" i="20"/>
  <c r="N157" i="20"/>
  <c r="H158" i="20"/>
  <c r="L158" i="20"/>
  <c r="J158" i="20"/>
  <c r="N158" i="20"/>
  <c r="H159" i="20"/>
  <c r="L159" i="20"/>
  <c r="J159" i="20"/>
  <c r="N159" i="20"/>
  <c r="H160" i="20"/>
  <c r="L160" i="20"/>
  <c r="J160" i="20"/>
  <c r="N160" i="20"/>
  <c r="H161" i="20"/>
  <c r="L161" i="20"/>
  <c r="J161" i="20"/>
  <c r="N161" i="20"/>
  <c r="H162" i="20"/>
  <c r="L162" i="20"/>
  <c r="J162" i="20"/>
  <c r="N162" i="20"/>
  <c r="H163" i="20"/>
  <c r="L163" i="20"/>
  <c r="J163" i="20"/>
  <c r="N163" i="20"/>
  <c r="H164" i="20"/>
  <c r="L164" i="20"/>
  <c r="J164" i="20"/>
  <c r="N164" i="20"/>
  <c r="H165" i="20"/>
  <c r="L165" i="20"/>
  <c r="J165" i="20"/>
  <c r="N165" i="20"/>
  <c r="H166" i="20"/>
  <c r="L166" i="20"/>
  <c r="J166" i="20"/>
  <c r="N166" i="20"/>
  <c r="H167" i="20"/>
  <c r="L167" i="20"/>
  <c r="J167" i="20"/>
  <c r="N167" i="20"/>
  <c r="H168" i="20"/>
  <c r="L168" i="20"/>
  <c r="J168" i="20"/>
  <c r="N168" i="20"/>
  <c r="H169" i="20"/>
  <c r="L169" i="20"/>
  <c r="J169" i="20"/>
  <c r="N169" i="20"/>
  <c r="H170" i="20"/>
  <c r="L170" i="20"/>
  <c r="J170" i="20"/>
  <c r="N170" i="20"/>
  <c r="H171" i="20"/>
  <c r="L171" i="20"/>
  <c r="J171" i="20"/>
  <c r="N171" i="20"/>
  <c r="H172" i="20"/>
  <c r="L172" i="20"/>
  <c r="J172" i="20"/>
  <c r="N172" i="20"/>
  <c r="H173" i="20"/>
  <c r="L173" i="20"/>
  <c r="J173" i="20"/>
  <c r="N173" i="20"/>
  <c r="H174" i="20"/>
  <c r="L174" i="20"/>
  <c r="J174" i="20"/>
  <c r="N174" i="20"/>
  <c r="H175" i="20"/>
  <c r="L175" i="20"/>
  <c r="J175" i="20"/>
  <c r="N175" i="20"/>
  <c r="H176" i="20"/>
  <c r="L176" i="20"/>
  <c r="J176" i="20"/>
  <c r="N176" i="20"/>
  <c r="H177" i="20"/>
  <c r="L177" i="20"/>
  <c r="J177" i="20"/>
  <c r="N177" i="20"/>
  <c r="H178" i="20"/>
  <c r="L178" i="20"/>
  <c r="J178" i="20"/>
  <c r="N178" i="20"/>
  <c r="H179" i="20"/>
  <c r="L179" i="20"/>
  <c r="J179" i="20"/>
  <c r="N179" i="20"/>
  <c r="H180" i="20"/>
  <c r="L180" i="20"/>
  <c r="J180" i="20"/>
  <c r="N180" i="20"/>
  <c r="H181" i="20"/>
  <c r="L181" i="20"/>
  <c r="J181" i="20"/>
  <c r="N181" i="20"/>
  <c r="H182" i="20"/>
  <c r="L182" i="20"/>
  <c r="J182" i="20"/>
  <c r="N182" i="20"/>
  <c r="H183" i="20"/>
  <c r="L183" i="20"/>
  <c r="J183" i="20"/>
  <c r="N183" i="20"/>
  <c r="H184" i="20"/>
  <c r="L184" i="20"/>
  <c r="J184" i="20"/>
  <c r="N184" i="20"/>
  <c r="H185" i="20"/>
  <c r="L185" i="20"/>
  <c r="J185" i="20"/>
  <c r="N185" i="20"/>
  <c r="H186" i="20"/>
  <c r="L186" i="20"/>
  <c r="J186" i="20"/>
  <c r="N186" i="20"/>
  <c r="H187" i="20"/>
  <c r="L187" i="20"/>
  <c r="J187" i="20"/>
  <c r="N187" i="20"/>
  <c r="H188" i="20"/>
  <c r="L188" i="20"/>
  <c r="J188" i="20"/>
  <c r="N188" i="20"/>
  <c r="H189" i="20"/>
  <c r="L189" i="20"/>
  <c r="J189" i="20"/>
  <c r="N189" i="20"/>
  <c r="H190" i="20"/>
  <c r="L190" i="20"/>
  <c r="J190" i="20"/>
  <c r="N190" i="20"/>
  <c r="H191" i="20"/>
  <c r="L191" i="20"/>
  <c r="J191" i="20"/>
  <c r="N191" i="20"/>
  <c r="H192" i="20"/>
  <c r="L192" i="20"/>
  <c r="J192" i="20"/>
  <c r="N192" i="20"/>
  <c r="H193" i="20"/>
  <c r="L193" i="20"/>
  <c r="J193" i="20"/>
  <c r="N193" i="20"/>
  <c r="H194" i="20"/>
  <c r="L194" i="20"/>
  <c r="J194" i="20"/>
  <c r="N194" i="20"/>
  <c r="H195" i="20"/>
  <c r="L195" i="20"/>
  <c r="J195" i="20"/>
  <c r="N195" i="20"/>
  <c r="H196" i="20"/>
  <c r="L196" i="20"/>
  <c r="J196" i="20"/>
  <c r="N196" i="20"/>
  <c r="H197" i="20"/>
  <c r="L197" i="20"/>
  <c r="J197" i="20"/>
  <c r="N197" i="20"/>
  <c r="H198" i="20"/>
  <c r="L198" i="20"/>
  <c r="J198" i="20"/>
  <c r="N198" i="20"/>
  <c r="H199" i="20"/>
  <c r="L199" i="20"/>
  <c r="J199" i="20"/>
  <c r="N199" i="20"/>
  <c r="H200" i="20"/>
  <c r="L200" i="20"/>
  <c r="J200" i="20"/>
  <c r="N200" i="20"/>
  <c r="H201" i="20"/>
  <c r="L201" i="20"/>
  <c r="J201" i="20"/>
  <c r="N201" i="20"/>
  <c r="H202" i="20"/>
  <c r="L202" i="20"/>
  <c r="J202" i="20"/>
  <c r="N202" i="20"/>
  <c r="H203" i="20"/>
  <c r="L203" i="20"/>
  <c r="J203" i="20"/>
  <c r="N203" i="20"/>
  <c r="H204" i="20"/>
  <c r="L204" i="20"/>
  <c r="J204" i="20"/>
  <c r="N204" i="20"/>
  <c r="H205" i="20"/>
  <c r="L205" i="20"/>
  <c r="J205" i="20"/>
  <c r="N205" i="20"/>
  <c r="H206" i="20"/>
  <c r="L206" i="20"/>
  <c r="J206" i="20"/>
  <c r="N206" i="20"/>
  <c r="H207" i="20"/>
  <c r="L207" i="20"/>
  <c r="J207" i="20"/>
  <c r="N207" i="20"/>
  <c r="H208" i="20"/>
  <c r="L208" i="20"/>
  <c r="J208" i="20"/>
  <c r="N208" i="20"/>
  <c r="H209" i="20"/>
  <c r="L209" i="20"/>
  <c r="J209" i="20"/>
  <c r="N209" i="20"/>
  <c r="H210" i="20"/>
  <c r="L210" i="20"/>
  <c r="J210" i="20"/>
  <c r="N210" i="20"/>
  <c r="H211" i="20"/>
  <c r="L211" i="20"/>
  <c r="J211" i="20"/>
  <c r="N211" i="20"/>
  <c r="H212" i="20"/>
  <c r="L212" i="20"/>
  <c r="J212" i="20"/>
  <c r="N212" i="20"/>
  <c r="H213" i="20"/>
  <c r="L213" i="20"/>
  <c r="J213" i="20"/>
  <c r="N213" i="20"/>
  <c r="H214" i="20"/>
  <c r="L214" i="20"/>
  <c r="J214" i="20"/>
  <c r="N214" i="20"/>
  <c r="H215" i="20"/>
  <c r="L215" i="20"/>
  <c r="J215" i="20"/>
  <c r="N215" i="20"/>
  <c r="H216" i="20"/>
  <c r="L216" i="20"/>
  <c r="J216" i="20"/>
  <c r="N216" i="20"/>
  <c r="H217" i="20"/>
  <c r="L217" i="20"/>
  <c r="J217" i="20"/>
  <c r="N217" i="20"/>
  <c r="H218" i="20"/>
  <c r="L218" i="20"/>
  <c r="J218" i="20"/>
  <c r="N218" i="20"/>
  <c r="H219" i="20"/>
  <c r="L219" i="20"/>
  <c r="J219" i="20"/>
  <c r="N219" i="20"/>
  <c r="H220" i="20"/>
  <c r="L220" i="20"/>
  <c r="J220" i="20"/>
  <c r="N220" i="20"/>
  <c r="H221" i="20"/>
  <c r="L221" i="20"/>
  <c r="J221" i="20"/>
  <c r="N221" i="20"/>
  <c r="H222" i="20"/>
  <c r="L222" i="20"/>
  <c r="J222" i="20"/>
  <c r="N222" i="20"/>
  <c r="H223" i="20"/>
  <c r="L223" i="20"/>
  <c r="J223" i="20"/>
  <c r="N223" i="20"/>
  <c r="H224" i="20"/>
  <c r="L224" i="20"/>
  <c r="J224" i="20"/>
  <c r="N224" i="20"/>
  <c r="H225" i="20"/>
  <c r="L225" i="20"/>
  <c r="J225" i="20"/>
  <c r="N225" i="20"/>
  <c r="H226" i="20"/>
  <c r="L226" i="20"/>
  <c r="J226" i="20"/>
  <c r="N226" i="20"/>
  <c r="H227" i="20"/>
  <c r="L227" i="20"/>
  <c r="J227" i="20"/>
  <c r="N227" i="20"/>
  <c r="H228" i="20"/>
  <c r="L228" i="20"/>
  <c r="J228" i="20"/>
  <c r="N228" i="20"/>
  <c r="H229" i="20"/>
  <c r="L229" i="20"/>
  <c r="J229" i="20"/>
  <c r="N229" i="20"/>
  <c r="H230" i="20"/>
  <c r="L230" i="20"/>
  <c r="J230" i="20"/>
  <c r="N230" i="20"/>
  <c r="H231" i="20"/>
  <c r="L231" i="20"/>
  <c r="J231" i="20"/>
  <c r="N231" i="20"/>
  <c r="H232" i="20"/>
  <c r="L232" i="20"/>
  <c r="J232" i="20"/>
  <c r="N232" i="20"/>
  <c r="H233" i="20"/>
  <c r="L233" i="20"/>
  <c r="J233" i="20"/>
  <c r="N233" i="20"/>
  <c r="H234" i="20"/>
  <c r="L234" i="20"/>
  <c r="J234" i="20"/>
  <c r="N234" i="20"/>
  <c r="H235" i="20"/>
  <c r="L235" i="20"/>
  <c r="J235" i="20"/>
  <c r="N235" i="20"/>
  <c r="H236" i="20"/>
  <c r="L236" i="20"/>
  <c r="J236" i="20"/>
  <c r="N236" i="20"/>
  <c r="H237" i="20"/>
  <c r="L237" i="20"/>
  <c r="J237" i="20"/>
  <c r="N237" i="20"/>
  <c r="H238" i="20"/>
  <c r="L238" i="20"/>
  <c r="J238" i="20"/>
  <c r="N238" i="20"/>
  <c r="H239" i="20"/>
  <c r="L239" i="20"/>
  <c r="J239" i="20"/>
  <c r="N239" i="20"/>
  <c r="H240" i="20"/>
  <c r="L240" i="20"/>
  <c r="J240" i="20"/>
  <c r="N240" i="20"/>
  <c r="H241" i="20"/>
  <c r="L241" i="20"/>
  <c r="J241" i="20"/>
  <c r="N241" i="20"/>
  <c r="H242" i="20"/>
  <c r="L242" i="20"/>
  <c r="J242" i="20"/>
  <c r="N242" i="20"/>
  <c r="H243" i="20"/>
  <c r="L243" i="20"/>
  <c r="J243" i="20"/>
  <c r="N243" i="20"/>
  <c r="H244" i="20"/>
  <c r="L244" i="20"/>
  <c r="J244" i="20"/>
  <c r="N244" i="20"/>
  <c r="H245" i="20"/>
  <c r="L245" i="20"/>
  <c r="J245" i="20"/>
  <c r="N245" i="20"/>
  <c r="H246" i="20"/>
  <c r="L246" i="20"/>
  <c r="J246" i="20"/>
  <c r="N246" i="20"/>
  <c r="H247" i="20"/>
  <c r="L247" i="20"/>
  <c r="J247" i="20"/>
  <c r="N247" i="20"/>
  <c r="H248" i="20"/>
  <c r="L248" i="20"/>
  <c r="J248" i="20"/>
  <c r="N248" i="20"/>
  <c r="H249" i="20"/>
  <c r="L249" i="20"/>
  <c r="J249" i="20"/>
  <c r="N249" i="20"/>
  <c r="H250" i="20"/>
  <c r="L250" i="20"/>
  <c r="J250" i="20"/>
  <c r="N250" i="20"/>
  <c r="H251" i="20"/>
  <c r="L251" i="20"/>
  <c r="J251" i="20"/>
  <c r="N251" i="20"/>
  <c r="H252" i="20"/>
  <c r="L252" i="20"/>
  <c r="J252" i="20"/>
  <c r="N252" i="20"/>
  <c r="H253" i="20"/>
  <c r="L253" i="20"/>
  <c r="J253" i="20"/>
  <c r="N253" i="20"/>
  <c r="H254" i="20"/>
  <c r="L254" i="20"/>
  <c r="J254" i="20"/>
  <c r="N254" i="20"/>
  <c r="H255" i="20"/>
  <c r="L255" i="20"/>
  <c r="J255" i="20"/>
  <c r="N255" i="20"/>
  <c r="H256" i="20"/>
  <c r="L256" i="20"/>
  <c r="J256" i="20"/>
  <c r="N256" i="20"/>
  <c r="H257" i="20"/>
  <c r="L257" i="20"/>
  <c r="J257" i="20"/>
  <c r="N257" i="20"/>
  <c r="H258" i="20"/>
  <c r="L258" i="20"/>
  <c r="J258" i="20"/>
  <c r="N258" i="20"/>
  <c r="H259" i="20"/>
  <c r="L259" i="20"/>
  <c r="J259" i="20"/>
  <c r="N259" i="20"/>
  <c r="H260" i="20"/>
  <c r="L260" i="20"/>
  <c r="J260" i="20"/>
  <c r="N260" i="20"/>
  <c r="H261" i="20"/>
  <c r="L261" i="20"/>
  <c r="J261" i="20"/>
  <c r="N261" i="20"/>
  <c r="H262" i="20"/>
  <c r="L262" i="20"/>
  <c r="J262" i="20"/>
  <c r="N262" i="20"/>
  <c r="H263" i="20"/>
  <c r="L263" i="20"/>
  <c r="J263" i="20"/>
  <c r="N263" i="20"/>
  <c r="H264" i="20"/>
  <c r="L264" i="20"/>
  <c r="J264" i="20"/>
  <c r="N264" i="20"/>
  <c r="H265" i="20"/>
  <c r="L265" i="20"/>
  <c r="J265" i="20"/>
  <c r="N265" i="20"/>
  <c r="H266" i="20"/>
  <c r="L266" i="20"/>
  <c r="J266" i="20"/>
  <c r="N266" i="20"/>
  <c r="H267" i="20"/>
  <c r="L267" i="20"/>
  <c r="J267" i="20"/>
  <c r="N267" i="20"/>
  <c r="H268" i="20"/>
  <c r="L268" i="20"/>
  <c r="J268" i="20"/>
  <c r="N268" i="20"/>
  <c r="H269" i="20"/>
  <c r="L269" i="20"/>
  <c r="J269" i="20"/>
  <c r="N269" i="20"/>
  <c r="H270" i="20"/>
  <c r="L270" i="20"/>
  <c r="J270" i="20"/>
  <c r="N270" i="20"/>
  <c r="H271" i="20"/>
  <c r="L271" i="20"/>
  <c r="J271" i="20"/>
  <c r="N271" i="20"/>
  <c r="H272" i="20"/>
  <c r="L272" i="20"/>
  <c r="J272" i="20"/>
  <c r="N272" i="20"/>
  <c r="H273" i="20"/>
  <c r="L273" i="20"/>
  <c r="J273" i="20"/>
  <c r="N273" i="20"/>
  <c r="H274" i="20"/>
  <c r="L274" i="20"/>
  <c r="J274" i="20"/>
  <c r="N274" i="20"/>
  <c r="H275" i="20"/>
  <c r="L275" i="20"/>
  <c r="J275" i="20"/>
  <c r="N275" i="20"/>
  <c r="H276" i="20"/>
  <c r="L276" i="20"/>
  <c r="J276" i="20"/>
  <c r="N276" i="20"/>
  <c r="H277" i="20"/>
  <c r="L277" i="20"/>
  <c r="J277" i="20"/>
  <c r="N277" i="20"/>
  <c r="H278" i="20"/>
  <c r="L278" i="20"/>
  <c r="J278" i="20"/>
  <c r="N278" i="20"/>
  <c r="H279" i="20"/>
  <c r="L279" i="20"/>
  <c r="J279" i="20"/>
  <c r="N279" i="20"/>
  <c r="H280" i="20"/>
  <c r="L280" i="20"/>
  <c r="J280" i="20"/>
  <c r="N280" i="20"/>
  <c r="H281" i="20"/>
  <c r="L281" i="20"/>
  <c r="J281" i="20"/>
  <c r="N281" i="20"/>
  <c r="H282" i="20"/>
  <c r="L282" i="20"/>
  <c r="J282" i="20"/>
  <c r="N282" i="20"/>
  <c r="H283" i="20"/>
  <c r="L283" i="20"/>
  <c r="J283" i="20"/>
  <c r="N283" i="20"/>
  <c r="H284" i="20"/>
  <c r="L284" i="20"/>
  <c r="J284" i="20"/>
  <c r="N284" i="20"/>
  <c r="H285" i="20"/>
  <c r="L285" i="20"/>
  <c r="J285" i="20"/>
  <c r="N285" i="20"/>
  <c r="H286" i="20"/>
  <c r="L286" i="20"/>
  <c r="J286" i="20"/>
  <c r="N286" i="20"/>
  <c r="H287" i="20"/>
  <c r="L287" i="20"/>
  <c r="J287" i="20"/>
  <c r="N287" i="20"/>
  <c r="H288" i="20"/>
  <c r="L288" i="20"/>
  <c r="J288" i="20"/>
  <c r="N288" i="20"/>
  <c r="H289" i="20"/>
  <c r="L289" i="20"/>
  <c r="J289" i="20"/>
  <c r="N289" i="20"/>
  <c r="H290" i="20"/>
  <c r="L290" i="20"/>
  <c r="J290" i="20"/>
  <c r="N290" i="20"/>
  <c r="H291" i="20"/>
  <c r="L291" i="20"/>
  <c r="J291" i="20"/>
  <c r="N291" i="20"/>
  <c r="H292" i="20"/>
  <c r="L292" i="20"/>
  <c r="J292" i="20"/>
  <c r="N292" i="20"/>
  <c r="H293" i="20"/>
  <c r="L293" i="20"/>
  <c r="J293" i="20"/>
  <c r="N293" i="20"/>
  <c r="H294" i="20"/>
  <c r="L294" i="20"/>
  <c r="J294" i="20"/>
  <c r="N294" i="20"/>
  <c r="H295" i="20"/>
  <c r="L295" i="20"/>
  <c r="J295" i="20"/>
  <c r="N295" i="20"/>
  <c r="H296" i="20"/>
  <c r="L296" i="20"/>
  <c r="J296" i="20"/>
  <c r="N296" i="20"/>
  <c r="H297" i="20"/>
  <c r="L297" i="20"/>
  <c r="J297" i="20"/>
  <c r="N297" i="20"/>
  <c r="H298" i="20"/>
  <c r="L298" i="20"/>
  <c r="J298" i="20"/>
  <c r="N298" i="20"/>
  <c r="H299" i="20"/>
  <c r="L299" i="20"/>
  <c r="J299" i="20"/>
  <c r="N299" i="20"/>
  <c r="H300" i="20"/>
  <c r="L300" i="20"/>
  <c r="J300" i="20"/>
  <c r="N300" i="20"/>
  <c r="H301" i="20"/>
  <c r="L301" i="20"/>
  <c r="J301" i="20"/>
  <c r="N301" i="20"/>
  <c r="H302" i="20"/>
  <c r="L302" i="20"/>
  <c r="J302" i="20"/>
  <c r="N302" i="20"/>
  <c r="H303" i="20"/>
  <c r="L303" i="20"/>
  <c r="J303" i="20"/>
  <c r="N303" i="20"/>
  <c r="H304" i="20"/>
  <c r="L304" i="20"/>
  <c r="J304" i="20"/>
  <c r="N304" i="20"/>
  <c r="H305" i="20"/>
  <c r="L305" i="20"/>
  <c r="J305" i="20"/>
  <c r="N305" i="20"/>
  <c r="H306" i="20"/>
  <c r="L306" i="20"/>
  <c r="J306" i="20"/>
  <c r="N306" i="20"/>
  <c r="H307" i="20"/>
  <c r="L307" i="20"/>
  <c r="J307" i="20"/>
  <c r="N307" i="20"/>
  <c r="H308" i="20"/>
  <c r="L308" i="20"/>
  <c r="J308" i="20"/>
  <c r="N308" i="20"/>
  <c r="H309" i="20"/>
  <c r="L309" i="20"/>
  <c r="J309" i="20"/>
  <c r="N309" i="20"/>
  <c r="H310" i="20"/>
  <c r="L310" i="20"/>
  <c r="J310" i="20"/>
  <c r="N310" i="20"/>
  <c r="H311" i="20"/>
  <c r="L311" i="20"/>
  <c r="J311" i="20"/>
  <c r="N311" i="20"/>
  <c r="H312" i="20"/>
  <c r="L312" i="20"/>
  <c r="J312" i="20"/>
  <c r="N312" i="20"/>
  <c r="H313" i="20"/>
  <c r="L313" i="20"/>
  <c r="J313" i="20"/>
  <c r="N313" i="20"/>
  <c r="H314" i="20"/>
  <c r="L314" i="20"/>
  <c r="J314" i="20"/>
  <c r="N314" i="20"/>
  <c r="H315" i="20"/>
  <c r="L315" i="20"/>
  <c r="J315" i="20"/>
  <c r="N315" i="20"/>
  <c r="H316" i="20"/>
  <c r="L316" i="20"/>
  <c r="J316" i="20"/>
  <c r="N316" i="20"/>
  <c r="H317" i="20"/>
  <c r="L317" i="20"/>
  <c r="J317" i="20"/>
  <c r="N317" i="20"/>
  <c r="H318" i="20"/>
  <c r="L318" i="20"/>
  <c r="J318" i="20"/>
  <c r="N318" i="20"/>
  <c r="H319" i="20"/>
  <c r="L319" i="20"/>
  <c r="J319" i="20"/>
  <c r="N319" i="20"/>
  <c r="H320" i="20"/>
  <c r="L320" i="20"/>
  <c r="J320" i="20"/>
  <c r="N320" i="20"/>
  <c r="H321" i="20"/>
  <c r="L321" i="20"/>
  <c r="J321" i="20"/>
  <c r="N321" i="20"/>
  <c r="H322" i="20"/>
  <c r="L322" i="20"/>
  <c r="J322" i="20"/>
  <c r="N322" i="20"/>
  <c r="H323" i="20"/>
  <c r="L323" i="20"/>
  <c r="J323" i="20"/>
  <c r="N323" i="20"/>
  <c r="H324" i="20"/>
  <c r="L324" i="20"/>
  <c r="J324" i="20"/>
  <c r="N324" i="20"/>
  <c r="H325" i="20"/>
  <c r="L325" i="20"/>
  <c r="J325" i="20"/>
  <c r="N325" i="20"/>
  <c r="H326" i="20"/>
  <c r="L326" i="20"/>
  <c r="J326" i="20"/>
  <c r="N326" i="20"/>
  <c r="H327" i="20"/>
  <c r="L327" i="20"/>
  <c r="J327" i="20"/>
  <c r="N327" i="20"/>
  <c r="H328" i="20"/>
  <c r="L328" i="20"/>
  <c r="J328" i="20"/>
  <c r="N328" i="20"/>
  <c r="H329" i="20"/>
  <c r="L329" i="20"/>
  <c r="J329" i="20"/>
  <c r="N329" i="20"/>
  <c r="H330" i="20"/>
  <c r="L330" i="20"/>
  <c r="J330" i="20"/>
  <c r="N330" i="20"/>
  <c r="H331" i="20"/>
  <c r="L331" i="20"/>
  <c r="J331" i="20"/>
  <c r="N331" i="20"/>
  <c r="H332" i="20"/>
  <c r="L332" i="20"/>
  <c r="J332" i="20"/>
  <c r="N332" i="20"/>
  <c r="H333" i="20"/>
  <c r="L333" i="20"/>
  <c r="J333" i="20"/>
  <c r="N333" i="20"/>
  <c r="H334" i="20"/>
  <c r="L334" i="20"/>
  <c r="J334" i="20"/>
  <c r="N334" i="20"/>
  <c r="H335" i="20"/>
  <c r="L335" i="20"/>
  <c r="J335" i="20"/>
  <c r="N335" i="20"/>
  <c r="H336" i="20"/>
  <c r="L336" i="20"/>
  <c r="J336" i="20"/>
  <c r="N336" i="20"/>
  <c r="H337" i="20"/>
  <c r="L337" i="20"/>
  <c r="J337" i="20"/>
  <c r="N337" i="20"/>
  <c r="H338" i="20"/>
  <c r="L338" i="20"/>
  <c r="J338" i="20"/>
  <c r="N338" i="20"/>
  <c r="H339" i="20"/>
  <c r="L339" i="20"/>
  <c r="J339" i="20"/>
  <c r="N339" i="20"/>
  <c r="H340" i="20"/>
  <c r="L340" i="20"/>
  <c r="J340" i="20"/>
  <c r="N340" i="20"/>
  <c r="H341" i="20"/>
  <c r="L341" i="20"/>
  <c r="J341" i="20"/>
  <c r="N341" i="20"/>
  <c r="H342" i="20"/>
  <c r="L342" i="20"/>
  <c r="J342" i="20"/>
  <c r="N342" i="20"/>
  <c r="H343" i="20"/>
  <c r="L343" i="20"/>
  <c r="J343" i="20"/>
  <c r="N343" i="20"/>
  <c r="H344" i="20"/>
  <c r="L344" i="20"/>
  <c r="J344" i="20"/>
  <c r="N344" i="20"/>
  <c r="H345" i="20"/>
  <c r="L345" i="20"/>
  <c r="J345" i="20"/>
  <c r="N345" i="20"/>
  <c r="H346" i="20"/>
  <c r="L346" i="20"/>
  <c r="J346" i="20"/>
  <c r="N346" i="20"/>
  <c r="H347" i="20"/>
  <c r="L347" i="20"/>
  <c r="J347" i="20"/>
  <c r="N347" i="20"/>
  <c r="H348" i="20"/>
  <c r="L348" i="20"/>
  <c r="J348" i="20"/>
  <c r="N348" i="20"/>
  <c r="H349" i="20"/>
  <c r="L349" i="20"/>
  <c r="J349" i="20"/>
  <c r="N349" i="20"/>
  <c r="H350" i="20"/>
  <c r="L350" i="20"/>
  <c r="J350" i="20"/>
  <c r="N350" i="20"/>
  <c r="H351" i="20"/>
  <c r="L351" i="20"/>
  <c r="J351" i="20"/>
  <c r="N351" i="20"/>
  <c r="H352" i="20"/>
  <c r="L352" i="20"/>
  <c r="J352" i="20"/>
  <c r="N352" i="20"/>
  <c r="H353" i="20"/>
  <c r="L353" i="20"/>
  <c r="J353" i="20"/>
  <c r="N353" i="20"/>
  <c r="H354" i="20"/>
  <c r="L354" i="20"/>
  <c r="J354" i="20"/>
  <c r="N354" i="20"/>
  <c r="H355" i="20"/>
  <c r="L355" i="20"/>
  <c r="J355" i="20"/>
  <c r="N355" i="20"/>
  <c r="H356" i="20"/>
  <c r="L356" i="20"/>
  <c r="J356" i="20"/>
  <c r="N356" i="20"/>
  <c r="H357" i="20"/>
  <c r="L357" i="20"/>
  <c r="J357" i="20"/>
  <c r="N357" i="20"/>
  <c r="H358" i="20"/>
  <c r="L358" i="20"/>
  <c r="J358" i="20"/>
  <c r="N358" i="20"/>
  <c r="H359" i="20"/>
  <c r="L359" i="20"/>
  <c r="J359" i="20"/>
  <c r="N359" i="20"/>
  <c r="H360" i="20"/>
  <c r="L360" i="20"/>
  <c r="J360" i="20"/>
  <c r="N360" i="20"/>
  <c r="H361" i="20"/>
  <c r="L361" i="20"/>
  <c r="J361" i="20"/>
  <c r="N361" i="20"/>
  <c r="H362" i="20"/>
  <c r="L362" i="20"/>
  <c r="J362" i="20"/>
  <c r="N362" i="20"/>
  <c r="H363" i="20"/>
  <c r="L363" i="20"/>
  <c r="J363" i="20"/>
  <c r="N363" i="20"/>
  <c r="H364" i="20"/>
  <c r="L364" i="20"/>
  <c r="J364" i="20"/>
  <c r="N364" i="20"/>
  <c r="H365" i="20"/>
  <c r="L365" i="20"/>
  <c r="J365" i="20"/>
  <c r="N365" i="20"/>
  <c r="H366" i="20"/>
  <c r="L366" i="20"/>
  <c r="J366" i="20"/>
  <c r="N366" i="20"/>
  <c r="H367" i="20"/>
  <c r="L367" i="20"/>
  <c r="J367" i="20"/>
  <c r="N367" i="20"/>
  <c r="H368" i="20"/>
  <c r="L368" i="20"/>
  <c r="J368" i="20"/>
  <c r="N368" i="20"/>
  <c r="H369" i="20"/>
  <c r="L369" i="20"/>
  <c r="J369" i="20"/>
  <c r="N369" i="20"/>
  <c r="H370" i="20"/>
  <c r="L370" i="20"/>
  <c r="J370" i="20"/>
  <c r="N370" i="20"/>
  <c r="H371" i="20"/>
  <c r="L371" i="20"/>
  <c r="J371" i="20"/>
  <c r="N371" i="20"/>
  <c r="H372" i="20"/>
  <c r="L372" i="20"/>
  <c r="J372" i="20"/>
  <c r="N372" i="20"/>
  <c r="H373" i="20"/>
  <c r="L373" i="20"/>
  <c r="J373" i="20"/>
  <c r="N373" i="20"/>
  <c r="H374" i="20"/>
  <c r="L374" i="20"/>
  <c r="J374" i="20"/>
  <c r="N374" i="20"/>
  <c r="H375" i="20"/>
  <c r="L375" i="20"/>
  <c r="J375" i="20"/>
  <c r="N375" i="20"/>
  <c r="H376" i="20"/>
  <c r="L376" i="20"/>
  <c r="J376" i="20"/>
  <c r="N376" i="20"/>
  <c r="H377" i="20"/>
  <c r="L377" i="20"/>
  <c r="J377" i="20"/>
  <c r="N377" i="20"/>
  <c r="H378" i="20"/>
  <c r="L378" i="20"/>
  <c r="J378" i="20"/>
  <c r="N378" i="20"/>
  <c r="H379" i="20"/>
  <c r="L379" i="20"/>
  <c r="J379" i="20"/>
  <c r="N379" i="20"/>
  <c r="H380" i="20"/>
  <c r="L380" i="20"/>
  <c r="J380" i="20"/>
  <c r="N380" i="20"/>
  <c r="H381" i="20"/>
  <c r="L381" i="20"/>
  <c r="J381" i="20"/>
  <c r="N381" i="20"/>
  <c r="H382" i="20"/>
  <c r="L382" i="20"/>
  <c r="J382" i="20"/>
  <c r="N382" i="20"/>
  <c r="H383" i="20"/>
  <c r="L383" i="20"/>
  <c r="J383" i="20"/>
  <c r="N383" i="20"/>
  <c r="H384" i="20"/>
  <c r="L384" i="20"/>
  <c r="J384" i="20"/>
  <c r="N384" i="20"/>
  <c r="H385" i="20"/>
  <c r="L385" i="20"/>
  <c r="J385" i="20"/>
  <c r="N385" i="20"/>
  <c r="H386" i="20"/>
  <c r="L386" i="20"/>
  <c r="J386" i="20"/>
  <c r="N386" i="20"/>
  <c r="H387" i="20"/>
  <c r="L387" i="20"/>
  <c r="J387" i="20"/>
  <c r="N387" i="20"/>
  <c r="H388" i="20"/>
  <c r="L388" i="20"/>
  <c r="J388" i="20"/>
  <c r="N388" i="20"/>
  <c r="H389" i="20"/>
  <c r="L389" i="20"/>
  <c r="J389" i="20"/>
  <c r="N389" i="20"/>
  <c r="H390" i="20"/>
  <c r="L390" i="20"/>
  <c r="J390" i="20"/>
  <c r="N390" i="20"/>
  <c r="H391" i="20"/>
  <c r="L391" i="20"/>
  <c r="J391" i="20"/>
  <c r="N391" i="20"/>
  <c r="H392" i="20"/>
  <c r="L392" i="20"/>
  <c r="J392" i="20"/>
  <c r="N392" i="20"/>
  <c r="H393" i="20"/>
  <c r="L393" i="20"/>
  <c r="J393" i="20"/>
  <c r="N393" i="20"/>
  <c r="H394" i="20"/>
  <c r="L394" i="20"/>
  <c r="J394" i="20"/>
  <c r="N394" i="20"/>
  <c r="M394" i="20"/>
  <c r="G394" i="20"/>
  <c r="M393" i="20"/>
  <c r="G393" i="20"/>
  <c r="M392" i="20"/>
  <c r="G392" i="20"/>
  <c r="M391" i="20"/>
  <c r="G391" i="20"/>
  <c r="M390" i="20"/>
  <c r="G390" i="20"/>
  <c r="M389" i="20"/>
  <c r="G389" i="20"/>
  <c r="M388" i="20"/>
  <c r="G388" i="20"/>
  <c r="M387" i="20"/>
  <c r="G387" i="20"/>
  <c r="M386" i="20"/>
  <c r="G386" i="20"/>
  <c r="M385" i="20"/>
  <c r="G385" i="20"/>
  <c r="M384" i="20"/>
  <c r="G384" i="20"/>
  <c r="M383" i="20"/>
  <c r="G383" i="20"/>
  <c r="M382" i="20"/>
  <c r="G382" i="20"/>
  <c r="M381" i="20"/>
  <c r="G381" i="20"/>
  <c r="M380" i="20"/>
  <c r="G380" i="20"/>
  <c r="M379" i="20"/>
  <c r="G379" i="20"/>
  <c r="M378" i="20"/>
  <c r="G378" i="20"/>
  <c r="M377" i="20"/>
  <c r="G377" i="20"/>
  <c r="M376" i="20"/>
  <c r="G376" i="20"/>
  <c r="M375" i="20"/>
  <c r="G375" i="20"/>
  <c r="M374" i="20"/>
  <c r="G374" i="20"/>
  <c r="M373" i="20"/>
  <c r="G373" i="20"/>
  <c r="M372" i="20"/>
  <c r="G372" i="20"/>
  <c r="M371" i="20"/>
  <c r="G371" i="20"/>
  <c r="M370" i="20"/>
  <c r="G370" i="20"/>
  <c r="M369" i="20"/>
  <c r="G369" i="20"/>
  <c r="M368" i="20"/>
  <c r="G368" i="20"/>
  <c r="M367" i="20"/>
  <c r="G367" i="20"/>
  <c r="M366" i="20"/>
  <c r="G366" i="20"/>
  <c r="M365" i="20"/>
  <c r="G365" i="20"/>
  <c r="M364" i="20"/>
  <c r="G364" i="20"/>
  <c r="M363" i="20"/>
  <c r="G363" i="20"/>
  <c r="M362" i="20"/>
  <c r="G362" i="20"/>
  <c r="M361" i="20"/>
  <c r="G361" i="20"/>
  <c r="M360" i="20"/>
  <c r="G360" i="20"/>
  <c r="M359" i="20"/>
  <c r="G359" i="20"/>
  <c r="M358" i="20"/>
  <c r="G358" i="20"/>
  <c r="M357" i="20"/>
  <c r="G357" i="20"/>
  <c r="M356" i="20"/>
  <c r="G356" i="20"/>
  <c r="M355" i="20"/>
  <c r="G355" i="20"/>
  <c r="M354" i="20"/>
  <c r="G354" i="20"/>
  <c r="M353" i="20"/>
  <c r="G353" i="20"/>
  <c r="M352" i="20"/>
  <c r="G352" i="20"/>
  <c r="M351" i="20"/>
  <c r="G351" i="20"/>
  <c r="M350" i="20"/>
  <c r="G350" i="20"/>
  <c r="M349" i="20"/>
  <c r="G349" i="20"/>
  <c r="M348" i="20"/>
  <c r="G348" i="20"/>
  <c r="M347" i="20"/>
  <c r="G347" i="20"/>
  <c r="M346" i="20"/>
  <c r="G346" i="20"/>
  <c r="M345" i="20"/>
  <c r="G345" i="20"/>
  <c r="M344" i="20"/>
  <c r="G344" i="20"/>
  <c r="M343" i="20"/>
  <c r="G343" i="20"/>
  <c r="M342" i="20"/>
  <c r="G342" i="20"/>
  <c r="M341" i="20"/>
  <c r="G341" i="20"/>
  <c r="M340" i="20"/>
  <c r="G340" i="20"/>
  <c r="M339" i="20"/>
  <c r="G339" i="20"/>
  <c r="M338" i="20"/>
  <c r="G338" i="20"/>
  <c r="M337" i="20"/>
  <c r="G337" i="20"/>
  <c r="M336" i="20"/>
  <c r="G336" i="20"/>
  <c r="M335" i="20"/>
  <c r="G335" i="20"/>
  <c r="M334" i="20"/>
  <c r="G334" i="20"/>
  <c r="M333" i="20"/>
  <c r="G333" i="20"/>
  <c r="M332" i="20"/>
  <c r="G332" i="20"/>
  <c r="M331" i="20"/>
  <c r="G331" i="20"/>
  <c r="M330" i="20"/>
  <c r="G330" i="20"/>
  <c r="M329" i="20"/>
  <c r="G329" i="20"/>
  <c r="M328" i="20"/>
  <c r="G328" i="20"/>
  <c r="M327" i="20"/>
  <c r="G327" i="20"/>
  <c r="M326" i="20"/>
  <c r="G326" i="20"/>
  <c r="M325" i="20"/>
  <c r="G325" i="20"/>
  <c r="M324" i="20"/>
  <c r="G324" i="20"/>
  <c r="M323" i="20"/>
  <c r="G323" i="20"/>
  <c r="M322" i="20"/>
  <c r="G322" i="20"/>
  <c r="M321" i="20"/>
  <c r="G321" i="20"/>
  <c r="M320" i="20"/>
  <c r="G320" i="20"/>
  <c r="M319" i="20"/>
  <c r="G319" i="20"/>
  <c r="M318" i="20"/>
  <c r="G318" i="20"/>
  <c r="M317" i="20"/>
  <c r="G317" i="20"/>
  <c r="M316" i="20"/>
  <c r="G316" i="20"/>
  <c r="M315" i="20"/>
  <c r="G315" i="20"/>
  <c r="M314" i="20"/>
  <c r="G314" i="20"/>
  <c r="M313" i="20"/>
  <c r="G313" i="20"/>
  <c r="M312" i="20"/>
  <c r="G312" i="20"/>
  <c r="M311" i="20"/>
  <c r="G311" i="20"/>
  <c r="M310" i="20"/>
  <c r="G310" i="20"/>
  <c r="M309" i="20"/>
  <c r="G309" i="20"/>
  <c r="M308" i="20"/>
  <c r="G308" i="20"/>
  <c r="M307" i="20"/>
  <c r="G307" i="20"/>
  <c r="M306" i="20"/>
  <c r="G306" i="20"/>
  <c r="M305" i="20"/>
  <c r="G305" i="20"/>
  <c r="M304" i="20"/>
  <c r="G304" i="20"/>
  <c r="M303" i="20"/>
  <c r="G303" i="20"/>
  <c r="M302" i="20"/>
  <c r="G302" i="20"/>
  <c r="M301" i="20"/>
  <c r="G301" i="20"/>
  <c r="M300" i="20"/>
  <c r="G300" i="20"/>
  <c r="M299" i="20"/>
  <c r="G299" i="20"/>
  <c r="M298" i="20"/>
  <c r="G298" i="20"/>
  <c r="M297" i="20"/>
  <c r="G297" i="20"/>
  <c r="M296" i="20"/>
  <c r="G296" i="20"/>
  <c r="M295" i="20"/>
  <c r="G295" i="20"/>
  <c r="M294" i="20"/>
  <c r="G294" i="20"/>
  <c r="M293" i="20"/>
  <c r="G293" i="20"/>
  <c r="M292" i="20"/>
  <c r="G292" i="20"/>
  <c r="M291" i="20"/>
  <c r="G291" i="20"/>
  <c r="M290" i="20"/>
  <c r="G290" i="20"/>
  <c r="M289" i="20"/>
  <c r="G289" i="20"/>
  <c r="M288" i="20"/>
  <c r="G288" i="20"/>
  <c r="M287" i="20"/>
  <c r="G287" i="20"/>
  <c r="M286" i="20"/>
  <c r="G286" i="20"/>
  <c r="M285" i="20"/>
  <c r="G285" i="20"/>
  <c r="M284" i="20"/>
  <c r="G284" i="20"/>
  <c r="M283" i="20"/>
  <c r="G283" i="20"/>
  <c r="M282" i="20"/>
  <c r="G282" i="20"/>
  <c r="M281" i="20"/>
  <c r="G281" i="20"/>
  <c r="M280" i="20"/>
  <c r="G280" i="20"/>
  <c r="M279" i="20"/>
  <c r="G279" i="20"/>
  <c r="M278" i="20"/>
  <c r="G278" i="20"/>
  <c r="M277" i="20"/>
  <c r="G277" i="20"/>
  <c r="M276" i="20"/>
  <c r="G276" i="20"/>
  <c r="M275" i="20"/>
  <c r="G275" i="20"/>
  <c r="M274" i="20"/>
  <c r="G274" i="20"/>
  <c r="M273" i="20"/>
  <c r="G273" i="20"/>
  <c r="M272" i="20"/>
  <c r="G272" i="20"/>
  <c r="M271" i="20"/>
  <c r="G271" i="20"/>
  <c r="M270" i="20"/>
  <c r="G270" i="20"/>
  <c r="M269" i="20"/>
  <c r="G269" i="20"/>
  <c r="M268" i="20"/>
  <c r="G268" i="20"/>
  <c r="M267" i="20"/>
  <c r="G267" i="20"/>
  <c r="M266" i="20"/>
  <c r="G266" i="20"/>
  <c r="M265" i="20"/>
  <c r="G265" i="20"/>
  <c r="M264" i="20"/>
  <c r="G264" i="20"/>
  <c r="M263" i="20"/>
  <c r="G263" i="20"/>
  <c r="M262" i="20"/>
  <c r="G262" i="20"/>
  <c r="M261" i="20"/>
  <c r="G261" i="20"/>
  <c r="M260" i="20"/>
  <c r="G260" i="20"/>
  <c r="M259" i="20"/>
  <c r="G259" i="20"/>
  <c r="M258" i="20"/>
  <c r="G258" i="20"/>
  <c r="M257" i="20"/>
  <c r="G257" i="20"/>
  <c r="M256" i="20"/>
  <c r="G256" i="20"/>
  <c r="M255" i="20"/>
  <c r="G255" i="20"/>
  <c r="M254" i="20"/>
  <c r="G254" i="20"/>
  <c r="M253" i="20"/>
  <c r="G253" i="20"/>
  <c r="M252" i="20"/>
  <c r="G252" i="20"/>
  <c r="M251" i="20"/>
  <c r="G251" i="20"/>
  <c r="M250" i="20"/>
  <c r="G250" i="20"/>
  <c r="M249" i="20"/>
  <c r="G249" i="20"/>
  <c r="M248" i="20"/>
  <c r="G248" i="20"/>
  <c r="M247" i="20"/>
  <c r="G247" i="20"/>
  <c r="M246" i="20"/>
  <c r="G246" i="20"/>
  <c r="M245" i="20"/>
  <c r="G245" i="20"/>
  <c r="M244" i="20"/>
  <c r="G244" i="20"/>
  <c r="M243" i="20"/>
  <c r="G243" i="20"/>
  <c r="M242" i="20"/>
  <c r="G242" i="20"/>
  <c r="M241" i="20"/>
  <c r="G241" i="20"/>
  <c r="M240" i="20"/>
  <c r="G240" i="20"/>
  <c r="M239" i="20"/>
  <c r="G239" i="20"/>
  <c r="M238" i="20"/>
  <c r="G238" i="20"/>
  <c r="M237" i="20"/>
  <c r="G237" i="20"/>
  <c r="M236" i="20"/>
  <c r="G236" i="20"/>
  <c r="M235" i="20"/>
  <c r="G235" i="20"/>
  <c r="M234" i="20"/>
  <c r="G234" i="20"/>
  <c r="M233" i="20"/>
  <c r="G233" i="20"/>
  <c r="M232" i="20"/>
  <c r="G232" i="20"/>
  <c r="M231" i="20"/>
  <c r="G231" i="20"/>
  <c r="M230" i="20"/>
  <c r="G230" i="20"/>
  <c r="M229" i="20"/>
  <c r="G229" i="20"/>
  <c r="M228" i="20"/>
  <c r="G228" i="20"/>
  <c r="M227" i="20"/>
  <c r="G227" i="20"/>
  <c r="M226" i="20"/>
  <c r="G226" i="20"/>
  <c r="M225" i="20"/>
  <c r="G225" i="20"/>
  <c r="M224" i="20"/>
  <c r="G224" i="20"/>
  <c r="M223" i="20"/>
  <c r="G223" i="20"/>
  <c r="M222" i="20"/>
  <c r="G222" i="20"/>
  <c r="M221" i="20"/>
  <c r="G221" i="20"/>
  <c r="M220" i="20"/>
  <c r="G220" i="20"/>
  <c r="M219" i="20"/>
  <c r="G219" i="20"/>
  <c r="M218" i="20"/>
  <c r="G218" i="20"/>
  <c r="M217" i="20"/>
  <c r="G217" i="20"/>
  <c r="M216" i="20"/>
  <c r="G216" i="20"/>
  <c r="M215" i="20"/>
  <c r="G215" i="20"/>
  <c r="M214" i="20"/>
  <c r="G214" i="20"/>
  <c r="M213" i="20"/>
  <c r="G213" i="20"/>
  <c r="M212" i="20"/>
  <c r="G212" i="20"/>
  <c r="M211" i="20"/>
  <c r="G211" i="20"/>
  <c r="M210" i="20"/>
  <c r="G210" i="20"/>
  <c r="M209" i="20"/>
  <c r="G209" i="20"/>
  <c r="M208" i="20"/>
  <c r="G208" i="20"/>
  <c r="M207" i="20"/>
  <c r="G207" i="20"/>
  <c r="M206" i="20"/>
  <c r="G206" i="20"/>
  <c r="M205" i="20"/>
  <c r="G205" i="20"/>
  <c r="M204" i="20"/>
  <c r="G204" i="20"/>
  <c r="M203" i="20"/>
  <c r="G203" i="20"/>
  <c r="M202" i="20"/>
  <c r="G202" i="20"/>
  <c r="M201" i="20"/>
  <c r="G201" i="20"/>
  <c r="M200" i="20"/>
  <c r="G200" i="20"/>
  <c r="M199" i="20"/>
  <c r="G199" i="20"/>
  <c r="M198" i="20"/>
  <c r="G198" i="20"/>
  <c r="M197" i="20"/>
  <c r="G197" i="20"/>
  <c r="M196" i="20"/>
  <c r="G196" i="20"/>
  <c r="M195" i="20"/>
  <c r="G195" i="20"/>
  <c r="M194" i="20"/>
  <c r="G194" i="20"/>
  <c r="M193" i="20"/>
  <c r="G193" i="20"/>
  <c r="M192" i="20"/>
  <c r="G192" i="20"/>
  <c r="M191" i="20"/>
  <c r="G191" i="20"/>
  <c r="M190" i="20"/>
  <c r="G190" i="20"/>
  <c r="M189" i="20"/>
  <c r="G189" i="20"/>
  <c r="M188" i="20"/>
  <c r="G188" i="20"/>
  <c r="M187" i="20"/>
  <c r="G187" i="20"/>
  <c r="M186" i="20"/>
  <c r="G186" i="20"/>
  <c r="M185" i="20"/>
  <c r="G185" i="20"/>
  <c r="M184" i="20"/>
  <c r="G184" i="20"/>
  <c r="M183" i="20"/>
  <c r="G183" i="20"/>
  <c r="M182" i="20"/>
  <c r="G182" i="20"/>
  <c r="M181" i="20"/>
  <c r="G181" i="20"/>
  <c r="M180" i="20"/>
  <c r="G180" i="20"/>
  <c r="M179" i="20"/>
  <c r="G179" i="20"/>
  <c r="M178" i="20"/>
  <c r="G178" i="20"/>
  <c r="M177" i="20"/>
  <c r="G177" i="20"/>
  <c r="M176" i="20"/>
  <c r="G176" i="20"/>
  <c r="M175" i="20"/>
  <c r="G175" i="20"/>
  <c r="M174" i="20"/>
  <c r="G174" i="20"/>
  <c r="M173" i="20"/>
  <c r="G173" i="20"/>
  <c r="M172" i="20"/>
  <c r="G172" i="20"/>
  <c r="M171" i="20"/>
  <c r="G171" i="20"/>
  <c r="M170" i="20"/>
  <c r="G170" i="20"/>
  <c r="M169" i="20"/>
  <c r="G169" i="20"/>
  <c r="M168" i="20"/>
  <c r="G168" i="20"/>
  <c r="M167" i="20"/>
  <c r="G167" i="20"/>
  <c r="M166" i="20"/>
  <c r="G166" i="20"/>
  <c r="M165" i="20"/>
  <c r="G165" i="20"/>
  <c r="M164" i="20"/>
  <c r="G164" i="20"/>
  <c r="M163" i="20"/>
  <c r="G163" i="20"/>
  <c r="M162" i="20"/>
  <c r="G162" i="20"/>
  <c r="M161" i="20"/>
  <c r="G161" i="20"/>
  <c r="M160" i="20"/>
  <c r="G160" i="20"/>
  <c r="M159" i="20"/>
  <c r="G159" i="20"/>
  <c r="M158" i="20"/>
  <c r="G158" i="20"/>
  <c r="M157" i="20"/>
  <c r="G157" i="20"/>
  <c r="M156" i="20"/>
  <c r="G156" i="20"/>
  <c r="M155" i="20"/>
  <c r="G155" i="20"/>
  <c r="M154" i="20"/>
  <c r="G154" i="20"/>
  <c r="M153" i="20"/>
  <c r="G153" i="20"/>
  <c r="M152" i="20"/>
  <c r="G152" i="20"/>
  <c r="M151" i="20"/>
  <c r="G151" i="20"/>
  <c r="M150" i="20"/>
  <c r="G150" i="20"/>
  <c r="M149" i="20"/>
  <c r="G149" i="20"/>
  <c r="M148" i="20"/>
  <c r="G148" i="20"/>
  <c r="M147" i="20"/>
  <c r="G147" i="20"/>
  <c r="M146" i="20"/>
  <c r="G146" i="20"/>
  <c r="M145" i="20"/>
  <c r="G145" i="20"/>
  <c r="M144" i="20"/>
  <c r="G144" i="20"/>
  <c r="M143" i="20"/>
  <c r="G143" i="20"/>
  <c r="M142" i="20"/>
  <c r="G142" i="20"/>
  <c r="M141" i="20"/>
  <c r="G141" i="20"/>
  <c r="M140" i="20"/>
  <c r="G140" i="20"/>
  <c r="M139" i="20"/>
  <c r="G139" i="20"/>
  <c r="M138" i="20"/>
  <c r="G138" i="20"/>
  <c r="M137" i="20"/>
  <c r="G137" i="20"/>
  <c r="M136" i="20"/>
  <c r="G136" i="20"/>
  <c r="M135" i="20"/>
  <c r="G135" i="20"/>
  <c r="M134" i="20"/>
  <c r="G134" i="20"/>
  <c r="M133" i="20"/>
  <c r="G133" i="20"/>
  <c r="M132" i="20"/>
  <c r="G132" i="20"/>
  <c r="M131" i="20"/>
  <c r="G131" i="20"/>
  <c r="M130" i="20"/>
  <c r="G130" i="20"/>
  <c r="M129" i="20"/>
  <c r="G129" i="20"/>
  <c r="M128" i="20"/>
  <c r="G128" i="20"/>
  <c r="M127" i="20"/>
  <c r="G127" i="20"/>
  <c r="M126" i="20"/>
  <c r="G126" i="20"/>
  <c r="M125" i="20"/>
  <c r="G125" i="20"/>
  <c r="M124" i="20"/>
  <c r="G124" i="20"/>
  <c r="M123" i="20"/>
  <c r="G123" i="20"/>
  <c r="M122" i="20"/>
  <c r="G122" i="20"/>
  <c r="M121" i="20"/>
  <c r="G121" i="20"/>
  <c r="M120" i="20"/>
  <c r="G120" i="20"/>
  <c r="M119" i="20"/>
  <c r="G119" i="20"/>
  <c r="M118" i="20"/>
  <c r="G118" i="20"/>
  <c r="M117" i="20"/>
  <c r="G117" i="20"/>
  <c r="M116" i="20"/>
  <c r="G116" i="20"/>
  <c r="M115" i="20"/>
  <c r="G115" i="20"/>
  <c r="M114" i="20"/>
  <c r="G114" i="20"/>
  <c r="M113" i="20"/>
  <c r="G113" i="20"/>
  <c r="M112" i="20"/>
  <c r="G112" i="20"/>
  <c r="M111" i="20"/>
  <c r="G111" i="20"/>
  <c r="M110" i="20"/>
  <c r="G110" i="20"/>
  <c r="M109" i="20"/>
  <c r="G109" i="20"/>
  <c r="M108" i="20"/>
  <c r="G108" i="20"/>
  <c r="M107" i="20"/>
  <c r="G107" i="20"/>
  <c r="M106" i="20"/>
  <c r="G106" i="20"/>
  <c r="M105" i="20"/>
  <c r="G105" i="20"/>
  <c r="M104" i="20"/>
  <c r="G104" i="20"/>
  <c r="M103" i="20"/>
  <c r="G103" i="20"/>
  <c r="M102" i="20"/>
  <c r="G102" i="20"/>
  <c r="M101" i="20"/>
  <c r="G101" i="20"/>
  <c r="M100" i="20"/>
  <c r="G100" i="20"/>
  <c r="M99" i="20"/>
  <c r="G99" i="20"/>
  <c r="M98" i="20"/>
  <c r="G98" i="20"/>
  <c r="M97" i="20"/>
  <c r="G97" i="20"/>
  <c r="M96" i="20"/>
  <c r="G96" i="20"/>
  <c r="M95" i="20"/>
  <c r="G95" i="20"/>
  <c r="M94" i="20"/>
  <c r="G94" i="20"/>
  <c r="M93" i="20"/>
  <c r="G93" i="20"/>
  <c r="M92" i="20"/>
  <c r="G92" i="20"/>
  <c r="M91" i="20"/>
  <c r="G91" i="20"/>
  <c r="M90" i="20"/>
  <c r="G90" i="20"/>
  <c r="M89" i="20"/>
  <c r="G89" i="20"/>
  <c r="M88" i="20"/>
  <c r="G88" i="20"/>
  <c r="M87" i="20"/>
  <c r="G87" i="20"/>
  <c r="M86" i="20"/>
  <c r="G86" i="20"/>
  <c r="M85" i="20"/>
  <c r="G85" i="20"/>
  <c r="M84" i="20"/>
  <c r="G84" i="20"/>
  <c r="M83" i="20"/>
  <c r="G83" i="20"/>
  <c r="M82" i="20"/>
  <c r="G82" i="20"/>
  <c r="M81" i="20"/>
  <c r="G81" i="20"/>
  <c r="M80" i="20"/>
  <c r="G80" i="20"/>
  <c r="M79" i="20"/>
  <c r="G79" i="20"/>
  <c r="M78" i="20"/>
  <c r="G78" i="20"/>
  <c r="M77" i="20"/>
  <c r="G77" i="20"/>
  <c r="M76" i="20"/>
  <c r="G76" i="20"/>
  <c r="M75" i="20"/>
  <c r="G75" i="20"/>
  <c r="M74" i="20"/>
  <c r="G74" i="20"/>
  <c r="M73" i="20"/>
  <c r="G73" i="20"/>
  <c r="M72" i="20"/>
  <c r="G72" i="20"/>
  <c r="M71" i="20"/>
  <c r="G71" i="20"/>
  <c r="M70" i="20"/>
  <c r="G70" i="20"/>
  <c r="M69" i="20"/>
  <c r="G69" i="20"/>
  <c r="M68" i="20"/>
  <c r="G68" i="20"/>
  <c r="M67" i="20"/>
  <c r="G67" i="20"/>
  <c r="M66" i="20"/>
  <c r="G66" i="20"/>
  <c r="M65" i="20"/>
  <c r="G65" i="20"/>
  <c r="M64" i="20"/>
  <c r="G64" i="20"/>
  <c r="M63" i="20"/>
  <c r="G63" i="20"/>
  <c r="M62" i="20"/>
  <c r="G62" i="20"/>
  <c r="M61" i="20"/>
  <c r="G61" i="20"/>
  <c r="M60" i="20"/>
  <c r="G60" i="20"/>
  <c r="M59" i="20"/>
  <c r="G59" i="20"/>
  <c r="M58" i="20"/>
  <c r="G58" i="20"/>
  <c r="M57" i="20"/>
  <c r="G57" i="20"/>
  <c r="M56" i="20"/>
  <c r="G56" i="20"/>
  <c r="M55" i="20"/>
  <c r="G55" i="20"/>
  <c r="M54" i="20"/>
  <c r="G54" i="20"/>
  <c r="M53" i="20"/>
  <c r="G53" i="20"/>
  <c r="M52" i="20"/>
  <c r="G52" i="20"/>
  <c r="M51" i="20"/>
  <c r="G51" i="20"/>
  <c r="M50" i="20"/>
  <c r="G50" i="20"/>
  <c r="M49" i="20"/>
  <c r="G49" i="20"/>
  <c r="M48" i="20"/>
  <c r="G48" i="20"/>
  <c r="M47" i="20"/>
  <c r="G47" i="20"/>
  <c r="M46" i="20"/>
  <c r="G46" i="20"/>
  <c r="M45" i="20"/>
  <c r="G45" i="20"/>
  <c r="M44" i="20"/>
  <c r="G44" i="20"/>
  <c r="M43" i="20"/>
  <c r="G43" i="20"/>
  <c r="M42" i="20"/>
  <c r="G42" i="20"/>
  <c r="M41" i="20"/>
  <c r="G41" i="20"/>
  <c r="M40" i="20"/>
  <c r="G40" i="20"/>
  <c r="M39" i="20"/>
  <c r="G39" i="20"/>
  <c r="M38" i="20"/>
  <c r="G38" i="20"/>
  <c r="M37" i="20"/>
  <c r="G37" i="20"/>
  <c r="M36" i="20"/>
  <c r="G36" i="20"/>
  <c r="M35" i="20"/>
  <c r="G35" i="20"/>
  <c r="M34" i="20"/>
  <c r="G34" i="20"/>
  <c r="M33" i="20"/>
  <c r="G33" i="20"/>
  <c r="M32" i="20"/>
  <c r="G32" i="20"/>
  <c r="M31" i="20"/>
  <c r="G31" i="20"/>
  <c r="M30" i="20"/>
  <c r="G30" i="20"/>
  <c r="M29" i="20"/>
  <c r="G29" i="20"/>
  <c r="M28" i="20"/>
  <c r="G28" i="20"/>
  <c r="M27" i="20"/>
  <c r="G27" i="20"/>
  <c r="M26" i="20"/>
  <c r="G26" i="20"/>
  <c r="M25" i="20"/>
  <c r="G25" i="20"/>
  <c r="M24" i="20"/>
  <c r="G24" i="20"/>
  <c r="M23" i="20"/>
  <c r="G23" i="20"/>
  <c r="M22" i="20"/>
  <c r="G22" i="20"/>
  <c r="M21" i="20"/>
  <c r="G21" i="20"/>
  <c r="M20" i="20"/>
  <c r="G20" i="20"/>
  <c r="M19" i="20"/>
  <c r="G19" i="20"/>
  <c r="M18" i="20"/>
  <c r="G18" i="20"/>
  <c r="M17" i="20"/>
  <c r="G17" i="20"/>
  <c r="M16" i="20"/>
  <c r="G16" i="20"/>
  <c r="M15" i="20"/>
  <c r="M14" i="20"/>
  <c r="G14" i="20"/>
  <c r="M13" i="20"/>
  <c r="G13" i="20"/>
  <c r="M12" i="20"/>
  <c r="G12" i="20"/>
  <c r="M11" i="20"/>
  <c r="G11" i="20"/>
  <c r="M10" i="20"/>
  <c r="G10" i="20"/>
  <c r="M9" i="20"/>
  <c r="G9" i="20"/>
  <c r="M8" i="20"/>
  <c r="G8" i="20"/>
  <c r="M7" i="20"/>
  <c r="G7" i="20"/>
  <c r="M6" i="20"/>
  <c r="G6" i="20"/>
  <c r="M5" i="20"/>
  <c r="G5" i="20"/>
</calcChain>
</file>

<file path=xl/sharedStrings.xml><?xml version="1.0" encoding="utf-8"?>
<sst xmlns="http://schemas.openxmlformats.org/spreadsheetml/2006/main" count="1726" uniqueCount="768">
  <si>
    <t>Họ và tên</t>
  </si>
  <si>
    <t>Lớp</t>
  </si>
  <si>
    <t>Khoa/Viện</t>
  </si>
  <si>
    <t>Khoa học quản lý</t>
  </si>
  <si>
    <t>Trần Minh Phương</t>
  </si>
  <si>
    <t>Tiêu Thị Phượng</t>
  </si>
  <si>
    <t>Marketing</t>
  </si>
  <si>
    <t>Lê Văn Kiên</t>
  </si>
  <si>
    <t>Ngoại ngữ kinh tế</t>
  </si>
  <si>
    <t>Nguyễn Thị Hồng Hạnh</t>
  </si>
  <si>
    <t xml:space="preserve">Nguyễn Thị Phương Thảo </t>
  </si>
  <si>
    <t>Viện CNTT&amp;KTS</t>
  </si>
  <si>
    <t>Lữ Thị Kim Cương</t>
  </si>
  <si>
    <t>Nguyễn Thu Thảo</t>
  </si>
  <si>
    <t>Ngôn ngữ Anh 61B</t>
  </si>
  <si>
    <t>Nguyễn Thị Thu Chà</t>
  </si>
  <si>
    <t>Hà Bảo Ngọc</t>
  </si>
  <si>
    <t>KTQT61A</t>
  </si>
  <si>
    <t>Trần Thị Nhung</t>
  </si>
  <si>
    <t>Phạm Thúy Quỳnh</t>
  </si>
  <si>
    <t>Đoàn Anh Thư</t>
  </si>
  <si>
    <t>Kiểm toán 58A</t>
  </si>
  <si>
    <t>Trần Thị Thủy</t>
  </si>
  <si>
    <t>NGUYỄN THỊ HẬU</t>
  </si>
  <si>
    <t>Kế toán 61B</t>
  </si>
  <si>
    <t>Nguyễn Thị Mai Liên</t>
  </si>
  <si>
    <t>Quản trị Nhân lực 60B</t>
  </si>
  <si>
    <t>Nguyễn Phương Thùy</t>
  </si>
  <si>
    <t>Trương Minh Tuấn</t>
  </si>
  <si>
    <t>Bùi Minh Bắc</t>
  </si>
  <si>
    <t>Phùng Minh An</t>
  </si>
  <si>
    <t>Nguyễn Kim Hòa</t>
  </si>
  <si>
    <t>Hoàng Thu Hiền</t>
  </si>
  <si>
    <t>Vàng Thị Nga</t>
  </si>
  <si>
    <t>Quản trị du lịch 59</t>
  </si>
  <si>
    <t>Lê Thị Thảo Nhi</t>
  </si>
  <si>
    <t>Nguyễn Thị Thùy Dung</t>
  </si>
  <si>
    <t>Quản trị khách sạn 58</t>
  </si>
  <si>
    <t>Trần Thị Lan Chinh</t>
  </si>
  <si>
    <t>Quản lý dự án 60</t>
  </si>
  <si>
    <t>Đầu tư</t>
  </si>
  <si>
    <t>Phạm Thanh Ngân</t>
  </si>
  <si>
    <t>BBAE-i1</t>
  </si>
  <si>
    <t>Viện Đào tạo quốc tế</t>
  </si>
  <si>
    <t>Trần Thị Thuý Linh</t>
  </si>
  <si>
    <t>Kế toán 59B</t>
  </si>
  <si>
    <t>Đặng Hồ Tuấn</t>
  </si>
  <si>
    <t>Kiểm toán C</t>
  </si>
  <si>
    <t>Nguyễn Kim Thuý</t>
  </si>
  <si>
    <t>Kinh tế quốc tế 59C</t>
  </si>
  <si>
    <t>Nguyễn Trang Nhung</t>
  </si>
  <si>
    <t>Hoàng Ngọc Lễ</t>
  </si>
  <si>
    <t>Phạm Thị Thu Trang</t>
  </si>
  <si>
    <t>Marketing 61D</t>
  </si>
  <si>
    <t>Phùng Thị Chung</t>
  </si>
  <si>
    <t>Dư Đình Biển</t>
  </si>
  <si>
    <t>Đào văn Duy</t>
  </si>
  <si>
    <t>Hoàng Thị Hương</t>
  </si>
  <si>
    <t>Võ Thị Nhung</t>
  </si>
  <si>
    <t>Trịnh Thị Hà Trang</t>
  </si>
  <si>
    <t>Bảo hiểm</t>
  </si>
  <si>
    <t>Nguyễn Thị Yến</t>
  </si>
  <si>
    <t>Bảo Hiểm 61C</t>
  </si>
  <si>
    <t>Trần Ngọc Linh</t>
  </si>
  <si>
    <t>Vũ Khánh Linh</t>
  </si>
  <si>
    <t>Kiểm toán 59E</t>
  </si>
  <si>
    <t>Lê Anh</t>
  </si>
  <si>
    <t>Lê Thị Thủy</t>
  </si>
  <si>
    <t>Nguyễn Thị Tuyết Mai</t>
  </si>
  <si>
    <t>Luật</t>
  </si>
  <si>
    <t>Hoàng Minh Hoàng</t>
  </si>
  <si>
    <t>Dương Khánh Linh</t>
  </si>
  <si>
    <t>Triệu Văn Lĩu</t>
  </si>
  <si>
    <t>Nguyễn Thị Việt Hà</t>
  </si>
  <si>
    <t>Nguyễn Yến Hoa</t>
  </si>
  <si>
    <t>Vi Thị Hà Nhi</t>
  </si>
  <si>
    <t>Vương Hoàng Quân</t>
  </si>
  <si>
    <t>Lình Thị Thanh</t>
  </si>
  <si>
    <t>Vũ Thị Thúy Vân</t>
  </si>
  <si>
    <t>Lý Văn Hành</t>
  </si>
  <si>
    <t>Vy Mạnh Toán</t>
  </si>
  <si>
    <t>QTKDTM 59A</t>
  </si>
  <si>
    <t>Mai Thị Lan Anh</t>
  </si>
  <si>
    <t>Lê Thị Hồng Vân</t>
  </si>
  <si>
    <t>Quản lý kinh tế 59B</t>
  </si>
  <si>
    <t>Nguyễn Thị Thanh</t>
  </si>
  <si>
    <t>Quản trị bán hàng 60</t>
  </si>
  <si>
    <t>Nguyễn Thị Thu Hiền</t>
  </si>
  <si>
    <t>Nguyễn Kim Ngân</t>
  </si>
  <si>
    <t>Nguyễn Phương Linh</t>
  </si>
  <si>
    <t>Ngô Thùy Dương</t>
  </si>
  <si>
    <t>BBAEi1</t>
  </si>
  <si>
    <t>Trần Thị Ngọc Phượng</t>
  </si>
  <si>
    <t>Hoàng Thị Hậu</t>
  </si>
  <si>
    <t>Nguyễn Thị Hương</t>
  </si>
  <si>
    <t>Kinh tế Bảo hiểm 60A</t>
  </si>
  <si>
    <t>Ngô Thị Hương Huệ</t>
  </si>
  <si>
    <t>Thống kê</t>
  </si>
  <si>
    <t>Lưu Thị Quỳnh Mai</t>
  </si>
  <si>
    <t>Lê Thị Thanh Hằng</t>
  </si>
  <si>
    <t>Kinh tế phát triển 58A</t>
  </si>
  <si>
    <t>Nguyễn Thị Hường</t>
  </si>
  <si>
    <t>Kế toán 59E</t>
  </si>
  <si>
    <t>Trần Thu Hà</t>
  </si>
  <si>
    <t>Hoàng Thị Giang</t>
  </si>
  <si>
    <t>Phạm Thị Hà</t>
  </si>
  <si>
    <t>Nguyễn Thị Hậu</t>
  </si>
  <si>
    <t>Nguyễn Thị Ngọc</t>
  </si>
  <si>
    <t>Vũ Tiến Hưng</t>
  </si>
  <si>
    <t>Kế toán 60A</t>
  </si>
  <si>
    <t>Tạ Thị Phương Thảo</t>
  </si>
  <si>
    <t>Nguyễn Hải Đức</t>
  </si>
  <si>
    <t>Nguyễn Ngọc Diệp</t>
  </si>
  <si>
    <t>Bùi Thị Thùy Linh</t>
  </si>
  <si>
    <t>Trần Lan Anh</t>
  </si>
  <si>
    <t>Môi trường, BĐKH&amp;ĐT</t>
  </si>
  <si>
    <t>tin học kinh tế59</t>
  </si>
  <si>
    <t>Nguyễn Hồng Nhung</t>
  </si>
  <si>
    <t>Nguyễn Thị Thủy</t>
  </si>
  <si>
    <t>Quản trị nhân lực 58B</t>
  </si>
  <si>
    <t>Nguyễn Hoàng Nam</t>
  </si>
  <si>
    <t>Nguyễn Thị Phương Thảo</t>
  </si>
  <si>
    <t>Vũ Thị Thủy</t>
  </si>
  <si>
    <t>Kiểm toán 59B</t>
  </si>
  <si>
    <t>Hoàng Văn Thành</t>
  </si>
  <si>
    <t>Nguyễn Thị Thêu</t>
  </si>
  <si>
    <t>61B- KTQT</t>
  </si>
  <si>
    <t>Nguyễn Thị Huyền Trang</t>
  </si>
  <si>
    <t>Kế toán tiên tiến 59A</t>
  </si>
  <si>
    <t>Lê Phúc Tuấn</t>
  </si>
  <si>
    <t>Vũ Thị Ánh Ngọc</t>
  </si>
  <si>
    <t>Vũ Thị Tâm</t>
  </si>
  <si>
    <t>KDQT 61B</t>
  </si>
  <si>
    <t>Trần Thị Mai</t>
  </si>
  <si>
    <t>Ngô Phạm Phương Dung</t>
  </si>
  <si>
    <t>Đặng Thị Thúy</t>
  </si>
  <si>
    <t>Hoàng Vân Trường</t>
  </si>
  <si>
    <t>Đỗ Thị Hà</t>
  </si>
  <si>
    <t>Đinh Thị Kim Ngân</t>
  </si>
  <si>
    <t>Kiểm toán 60C</t>
  </si>
  <si>
    <t>Lê Thị Mai Anh</t>
  </si>
  <si>
    <t>TATM58B</t>
  </si>
  <si>
    <t>Nguyễn Thế Hùng</t>
  </si>
  <si>
    <t>Lê Thị Huyền</t>
  </si>
  <si>
    <t>Hồ Thị Ngọc Ánh</t>
  </si>
  <si>
    <t>Lã Thị Hải Yến</t>
  </si>
  <si>
    <t>Hoàng Thị Quỳnh Vân</t>
  </si>
  <si>
    <t>Toán kinh tế</t>
  </si>
  <si>
    <t>Trần Nhật Tân</t>
  </si>
  <si>
    <t>Bùi Thị Yến</t>
  </si>
  <si>
    <t>Kinh tế học 60</t>
  </si>
  <si>
    <t>Kinh tế học</t>
  </si>
  <si>
    <t>Viên Đình Huy</t>
  </si>
  <si>
    <t>BH-61C</t>
  </si>
  <si>
    <t>Lê Thị Mây</t>
  </si>
  <si>
    <t>Lê Thị Hường</t>
  </si>
  <si>
    <t>Lê Thị Thanh Thảo</t>
  </si>
  <si>
    <t>Nông Thảo Ly</t>
  </si>
  <si>
    <t>Vù Thị Nga</t>
  </si>
  <si>
    <t>Trần Văn Hùng</t>
  </si>
  <si>
    <t>Hoàng Thị Thiềm</t>
  </si>
  <si>
    <t>Quản trị du lịch</t>
  </si>
  <si>
    <t>Trần Thị Dịu</t>
  </si>
  <si>
    <t>Lương Ngọc Ánh</t>
  </si>
  <si>
    <t>Đinh Thị Mơ</t>
  </si>
  <si>
    <t>Phạm Huyền Trinh</t>
  </si>
  <si>
    <t>Ngô Thị Kim Anh</t>
  </si>
  <si>
    <t>Phạm Thị Mai Hương</t>
  </si>
  <si>
    <t>Lường Thị Xuân</t>
  </si>
  <si>
    <t>Kinh Tế Phát Triển 61D</t>
  </si>
  <si>
    <t>Lý Văn Líp</t>
  </si>
  <si>
    <t>Đỗ Văn Hiền</t>
  </si>
  <si>
    <t>Lù Thị Khuyên</t>
  </si>
  <si>
    <t>Kế toán 59C</t>
  </si>
  <si>
    <t>Trịnh Mai Hương</t>
  </si>
  <si>
    <t>Đỗ Thị Lan Hương</t>
  </si>
  <si>
    <t>Kinh tế đầu tư 60A</t>
  </si>
  <si>
    <t>Trần Bích Liên</t>
  </si>
  <si>
    <t>Trung Bảo Ngọc</t>
  </si>
  <si>
    <t>Phạm Thị Linh</t>
  </si>
  <si>
    <t>Hoàng Thành Long</t>
  </si>
  <si>
    <t>Chế Đình Nguyên Chương</t>
  </si>
  <si>
    <t>Nguyễn Thị Thúy</t>
  </si>
  <si>
    <t>Dương Thị Bích Ly</t>
  </si>
  <si>
    <t>Nguyễn Kiều Diễm</t>
  </si>
  <si>
    <t>Ngô Thị Làn</t>
  </si>
  <si>
    <t>Hoàng Thị Thu</t>
  </si>
  <si>
    <t>Tài chính công 58</t>
  </si>
  <si>
    <t>Nguyễn Khánh Linh</t>
  </si>
  <si>
    <t xml:space="preserve">Kinh tế đầu tư 61C </t>
  </si>
  <si>
    <t>Nguyễn Thu Phương</t>
  </si>
  <si>
    <t>Kiểm toán 60A</t>
  </si>
  <si>
    <t>Lò Thị Thanh</t>
  </si>
  <si>
    <t>Võ Thị Huế</t>
  </si>
  <si>
    <t>Lại Thị Thơ</t>
  </si>
  <si>
    <t>Tin Học Kinh Tế 59</t>
  </si>
  <si>
    <t>Tăng Chiến Sỹ</t>
  </si>
  <si>
    <t>Lưu Thị Thảo</t>
  </si>
  <si>
    <t>Nguyễn Thị Hương Giang</t>
  </si>
  <si>
    <t>Lê Ngọc Ánh</t>
  </si>
  <si>
    <t>Kinh tế phát triển 61A</t>
  </si>
  <si>
    <t>Hoàng Kim Minh</t>
  </si>
  <si>
    <t>Nguyễn Thị Hòa</t>
  </si>
  <si>
    <t>Quản trị nhân lực 60A</t>
  </si>
  <si>
    <t>Nguyễn Thị Thương</t>
  </si>
  <si>
    <t>Kinh Tế Học 59</t>
  </si>
  <si>
    <t>Nguyễn Ngọc Thành</t>
  </si>
  <si>
    <t>Bùi Thảo Phương</t>
  </si>
  <si>
    <t>Bùi Thị Hòa</t>
  </si>
  <si>
    <t>Kế toán 60C</t>
  </si>
  <si>
    <t>Nông Văn Bình</t>
  </si>
  <si>
    <t>Phạm Tố Loan</t>
  </si>
  <si>
    <t>Nguyễn Thị Bích</t>
  </si>
  <si>
    <t>Nguyễn Thị Vân</t>
  </si>
  <si>
    <t>Lìu Thị Thắm</t>
  </si>
  <si>
    <t>Nguyễn Thế Tuyến</t>
  </si>
  <si>
    <t>Nguyễn Thị Thu Trang</t>
  </si>
  <si>
    <t>Nguyễn Thị Bích Hằng</t>
  </si>
  <si>
    <t>Lê Cao Dương</t>
  </si>
  <si>
    <t>Kinh tế tài nguyên 59</t>
  </si>
  <si>
    <t>Nguyễn Thái Dương</t>
  </si>
  <si>
    <t>61A-KTĐT</t>
  </si>
  <si>
    <t>Nguyễn Thị Huyền Linh</t>
  </si>
  <si>
    <t>Nguyễn Thị Ngọc Ánh</t>
  </si>
  <si>
    <t>Nguyễn Thị Hồng Quỳnh</t>
  </si>
  <si>
    <t>Trần Thị Hải Yến</t>
  </si>
  <si>
    <t>Phan Thị Lanh</t>
  </si>
  <si>
    <t>Quản trị lữ hành k59</t>
  </si>
  <si>
    <t>Phạm Thị Thu Huyền</t>
  </si>
  <si>
    <t>Nguyễn Quỳnh Anh</t>
  </si>
  <si>
    <t xml:space="preserve">Nguyễn Thị Hoài Thu </t>
  </si>
  <si>
    <t>Nguyễn Thị Hà</t>
  </si>
  <si>
    <t>Nguyễn Lê Vi</t>
  </si>
  <si>
    <t>Nguyễn Thị Linh</t>
  </si>
  <si>
    <t>Quản trị lữ hành 59</t>
  </si>
  <si>
    <t>Nguyễn Thị Hồng</t>
  </si>
  <si>
    <t>Quản trị Lữ hành 59</t>
  </si>
  <si>
    <t>Võ Bích Ngọc</t>
  </si>
  <si>
    <t>Kế toán tiên tiến K61</t>
  </si>
  <si>
    <t>Phạm Thị Cúc</t>
  </si>
  <si>
    <t>KTQT59A</t>
  </si>
  <si>
    <t>Nguyễn Yến Nhi</t>
  </si>
  <si>
    <t>Kinh tế học 59</t>
  </si>
  <si>
    <t>Hoàng Kim Nghĩa</t>
  </si>
  <si>
    <t>Hoàng Thị Kim Chi</t>
  </si>
  <si>
    <t>Trần Thị Xuân</t>
  </si>
  <si>
    <t>Trương Thị Thu Huệ</t>
  </si>
  <si>
    <t>Nguyễn Khánh Vinh</t>
  </si>
  <si>
    <t>Trần Thị Lam Phương</t>
  </si>
  <si>
    <t>Phạm Thị Phương Thảo</t>
  </si>
  <si>
    <t>Toán Kinh tế 60</t>
  </si>
  <si>
    <t>Nguyễn Thị Minh Hồng</t>
  </si>
  <si>
    <t>Lý Thị Kiều</t>
  </si>
  <si>
    <t>Nguyễn Thị Cẩm Tú</t>
  </si>
  <si>
    <t xml:space="preserve">Nguyễn Thị Thùy Dương </t>
  </si>
  <si>
    <t>Toán tài chính 59</t>
  </si>
  <si>
    <t>Luật KDQT 60</t>
  </si>
  <si>
    <t>Hộ cận nghèo DTK</t>
  </si>
  <si>
    <t>Hộ nghèo DTK</t>
  </si>
  <si>
    <t>Bùi Quang Chung</t>
  </si>
  <si>
    <t>QTDN 59A</t>
  </si>
  <si>
    <t>Cấn Văn Huy</t>
  </si>
  <si>
    <t>QLKT 58A</t>
  </si>
  <si>
    <t>Trần Hoàng Lan Anh</t>
  </si>
  <si>
    <t>KTPT 59B</t>
  </si>
  <si>
    <t>Hoàng Hằng Diệp</t>
  </si>
  <si>
    <t>Đầu tư 59D</t>
  </si>
  <si>
    <t>KT&amp;QLNNL 60</t>
  </si>
  <si>
    <t>Phạm Thu Trang</t>
  </si>
  <si>
    <t>Vi Ngọc Diệp</t>
  </si>
  <si>
    <t>Phạm Ngọc Tuấn</t>
  </si>
  <si>
    <t>Triệu Quang Dự</t>
  </si>
  <si>
    <t>Trần Diễm Quỳnh</t>
  </si>
  <si>
    <t>KTPT61D</t>
  </si>
  <si>
    <t>Hoàng Diệu Linh</t>
  </si>
  <si>
    <t>Tài chính công 61A</t>
  </si>
  <si>
    <t>Tô Thị Hiểu</t>
  </si>
  <si>
    <t>QTKDQT 59B</t>
  </si>
  <si>
    <t>Trần Thị Hoài</t>
  </si>
  <si>
    <t>QTDN59B</t>
  </si>
  <si>
    <t>Hoàng Mạnh Linh</t>
  </si>
  <si>
    <t>Lê Thị Thanh Trang</t>
  </si>
  <si>
    <t>Quản lý công 59</t>
  </si>
  <si>
    <t>Lê Thị Ngọc Trâm</t>
  </si>
  <si>
    <t>Kế toán 60B</t>
  </si>
  <si>
    <t>Nguyễn Thị Trang Nhung</t>
  </si>
  <si>
    <t>Công nghệ tài chính 61</t>
  </si>
  <si>
    <t>Vũ Thúy Hường</t>
  </si>
  <si>
    <t>Nguyễn Thị Hồng Nhung</t>
  </si>
  <si>
    <t>Nguyễn Thị Thơm</t>
  </si>
  <si>
    <t xml:space="preserve">Kinh tế học </t>
  </si>
  <si>
    <t>Nguyễn Thị Hạnh</t>
  </si>
  <si>
    <t>Quản trị nhân lực 59A</t>
  </si>
  <si>
    <t>Lục Thị Chung</t>
  </si>
  <si>
    <t>Kiểm toán 59D</t>
  </si>
  <si>
    <t>Đinh Thị Thu Toan</t>
  </si>
  <si>
    <t>Nguyễn Ngọc Anh</t>
  </si>
  <si>
    <t>Ngân hàng 61B</t>
  </si>
  <si>
    <t xml:space="preserve">Pohe Quản trị lữ hành 60 </t>
  </si>
  <si>
    <t>Phùng Khánh Linh</t>
  </si>
  <si>
    <t>Đỗ Thị Mai Hương</t>
  </si>
  <si>
    <t>Nguyễn Đức Bách</t>
  </si>
  <si>
    <t>Nguyễn Thị Hằng</t>
  </si>
  <si>
    <t>Quách Thị Thanh Ngân</t>
  </si>
  <si>
    <t>Kế hoạch 60B</t>
  </si>
  <si>
    <t>Triệu Tuấn Thanh</t>
  </si>
  <si>
    <t>61A Quản trị nhân lực</t>
  </si>
  <si>
    <t>Trần Xuân Thưởng</t>
  </si>
  <si>
    <t>Phạm Quỳnh Giang</t>
  </si>
  <si>
    <t>Marketing 61B</t>
  </si>
  <si>
    <t>Nguyễn Thị Trà My</t>
  </si>
  <si>
    <t>Kiểm toán 58B</t>
  </si>
  <si>
    <t>Phạm Thùy Dương</t>
  </si>
  <si>
    <t>Hoàng Thị Hán</t>
  </si>
  <si>
    <t>Hò Thu Phương</t>
  </si>
  <si>
    <t>Vũ Thị Thu Uyên</t>
  </si>
  <si>
    <t>Đặng Thị Ngọc Oanh</t>
  </si>
  <si>
    <t>Nguyễn Ngọc Hoàng Việt</t>
  </si>
  <si>
    <t>Bùi Thị Hoài Thương</t>
  </si>
  <si>
    <t>Nông Trang Nhung</t>
  </si>
  <si>
    <t>Kế toán 61A</t>
  </si>
  <si>
    <t xml:space="preserve">Nguyễn Thị Hoa </t>
  </si>
  <si>
    <t>Marketing 61C</t>
  </si>
  <si>
    <t>Phạm Lê Quỳnh Anh</t>
  </si>
  <si>
    <t>Vũ Thị Hạnh</t>
  </si>
  <si>
    <t>Ngân hàng CLC 58</t>
  </si>
  <si>
    <t>Stt</t>
  </si>
  <si>
    <t>MSV</t>
  </si>
  <si>
    <t>Đối tượng</t>
  </si>
  <si>
    <t>QTKDTM59B</t>
  </si>
  <si>
    <t>Viện TM&amp;KTQT</t>
  </si>
  <si>
    <t>Tống Thị Tươm</t>
  </si>
  <si>
    <t>QLC 61</t>
  </si>
  <si>
    <t>CFAB 3</t>
  </si>
  <si>
    <t>Kế toán - Kiểm toán</t>
  </si>
  <si>
    <t>CNTT60A</t>
  </si>
  <si>
    <t>Vũ Hồng Hạnh</t>
  </si>
  <si>
    <t>QT marketing CLC 61B</t>
  </si>
  <si>
    <t>Trần Bá Mạnh Dũng</t>
  </si>
  <si>
    <t>Ngôn ngữ Anh 61A</t>
  </si>
  <si>
    <t>Chu Thị Hải Linh</t>
  </si>
  <si>
    <t>Ngôn ngữ Anh 61C</t>
  </si>
  <si>
    <t>Hồ Xuân Thái</t>
  </si>
  <si>
    <t>BHXH</t>
  </si>
  <si>
    <t>Lê Duy Minh Tú</t>
  </si>
  <si>
    <t>KTBH 58B</t>
  </si>
  <si>
    <t>Nguyễn Thị Khánh Ngọc</t>
  </si>
  <si>
    <t>KTNN</t>
  </si>
  <si>
    <t>Nguyễn Thị Hồng Vân</t>
  </si>
  <si>
    <t>KTĐT B</t>
  </si>
  <si>
    <t>Trần Thị Mai Hương</t>
  </si>
  <si>
    <t>KH</t>
  </si>
  <si>
    <t>Quản lý kinh tế</t>
  </si>
  <si>
    <t>Cao Thị Mai Hoa</t>
  </si>
  <si>
    <t>QTKD tổng hợp B</t>
  </si>
  <si>
    <t>Vũ Quỳnh Mai</t>
  </si>
  <si>
    <t>QTDN B</t>
  </si>
  <si>
    <t>QTDN A</t>
  </si>
  <si>
    <t>Ngân hàng CLC</t>
  </si>
  <si>
    <t>Nguyễn Thị Ngọc Anh</t>
  </si>
  <si>
    <t>Tài chính công</t>
  </si>
  <si>
    <t>Hoàng Bích Diệp</t>
  </si>
  <si>
    <t>La Linh Trang</t>
  </si>
  <si>
    <t>Kế hoạch 59A</t>
  </si>
  <si>
    <t>Nguyễn Thu Hà</t>
  </si>
  <si>
    <t>TKKTXH</t>
  </si>
  <si>
    <t>Phạm Hương Ly</t>
  </si>
  <si>
    <t>Hà Lệ Thúy</t>
  </si>
  <si>
    <t>Nguyễn Tiến Dũng</t>
  </si>
  <si>
    <t>CNTT 59B</t>
  </si>
  <si>
    <t>Tài chính tiên tiến 58C</t>
  </si>
  <si>
    <t>Trần Thu Uyên</t>
  </si>
  <si>
    <t>Trần Thị Thanh Hiền</t>
  </si>
  <si>
    <t>Quản lý kinh tế 59A</t>
  </si>
  <si>
    <t>Trần Xuân Thành</t>
  </si>
  <si>
    <t>KTBĐS &amp; ĐC</t>
  </si>
  <si>
    <t>BĐS&amp;KTTN</t>
  </si>
  <si>
    <t>Ngô Quang Huy</t>
  </si>
  <si>
    <t>Kế toán 59A</t>
  </si>
  <si>
    <t>Trần Xuân Trường</t>
  </si>
  <si>
    <t>KTĐT 59C</t>
  </si>
  <si>
    <t>Nguyễn Quốc Tuấn</t>
  </si>
  <si>
    <t>Quản lý công</t>
  </si>
  <si>
    <t>Kinh tế quốc tế 59B</t>
  </si>
  <si>
    <t>Lê Hoàng Sơn</t>
  </si>
  <si>
    <t>Kiểm toán A CLC</t>
  </si>
  <si>
    <t>Phan Thị Thùy Dung</t>
  </si>
  <si>
    <t>TCDN 59B</t>
  </si>
  <si>
    <t>Bùi Thị Ngọc Hà</t>
  </si>
  <si>
    <t>Trần Thị Thu Thảo</t>
  </si>
  <si>
    <t>Kiểm toán A</t>
  </si>
  <si>
    <t>Kế toán B</t>
  </si>
  <si>
    <t>Nguyễn Minh Nghĩa</t>
  </si>
  <si>
    <t>KTNN B</t>
  </si>
  <si>
    <t>Quản trị Marketing A</t>
  </si>
  <si>
    <t>Dương Thảo Vân</t>
  </si>
  <si>
    <t>QTKD TM A</t>
  </si>
  <si>
    <t>Trần Thị Phương Thảo</t>
  </si>
  <si>
    <t>Khởi nghiệp và PTKD</t>
  </si>
  <si>
    <t>Phan Hồng Vinh</t>
  </si>
  <si>
    <t>Lê Anh Đức</t>
  </si>
  <si>
    <t>QT Marketing 60B CLC</t>
  </si>
  <si>
    <t>Nguyễn Thị Lâm Anh</t>
  </si>
  <si>
    <t>TT chứng khoán</t>
  </si>
  <si>
    <t>Hà Thị Diệp</t>
  </si>
  <si>
    <t>Quản lý dự án</t>
  </si>
  <si>
    <t>Đặng Hiền Đức</t>
  </si>
  <si>
    <t>Kinh tế quốc tế CLC</t>
  </si>
  <si>
    <t>Luật Kinh doanh</t>
  </si>
  <si>
    <t>Vũ Bích Ngọc</t>
  </si>
  <si>
    <t>KDQT chất lượng cao</t>
  </si>
  <si>
    <t>Ninh Viết Thắng</t>
  </si>
  <si>
    <t>CFAB</t>
  </si>
  <si>
    <t>TCDN 60C</t>
  </si>
  <si>
    <t>Cao Ngọc Khánh My</t>
  </si>
  <si>
    <t>Nguyễn Thi Hải Ngọc</t>
  </si>
  <si>
    <t>Toán Kinh tế</t>
  </si>
  <si>
    <t>Nguyễn Thùy Dung</t>
  </si>
  <si>
    <t>Pohe TT Marketing</t>
  </si>
  <si>
    <t>Phạm Thị Trang Nhung</t>
  </si>
  <si>
    <t>Quản lý công 61</t>
  </si>
  <si>
    <t>Lê Thị Hiếu Ngân</t>
  </si>
  <si>
    <t>KDTM 61C</t>
  </si>
  <si>
    <t>Nguyễn Thanh Bình</t>
  </si>
  <si>
    <t>QLC&amp;CS61</t>
  </si>
  <si>
    <t>Nguyễn Phương Thúy</t>
  </si>
  <si>
    <t>Kế toán 61C</t>
  </si>
  <si>
    <t>E-BDB 61</t>
  </si>
  <si>
    <t>Phân tích kinh doanh</t>
  </si>
  <si>
    <t>Nguyễn Phương Liên</t>
  </si>
  <si>
    <t>Ngân hàng 61C</t>
  </si>
  <si>
    <t>Ngô Thị Yến Nhi</t>
  </si>
  <si>
    <t>Luật KT 61A</t>
  </si>
  <si>
    <t>Nguyễn Lê Hoàng Lan</t>
  </si>
  <si>
    <t>BĐS 61A</t>
  </si>
  <si>
    <t>Trần Thu Hằng</t>
  </si>
  <si>
    <t>QTKD 61C</t>
  </si>
  <si>
    <t>Nguyễn Hồng Quang</t>
  </si>
  <si>
    <t>Đầu Tư 61B</t>
  </si>
  <si>
    <t>Nguyễn Thị Kim Anh</t>
  </si>
  <si>
    <t>Đầu Tư CLC</t>
  </si>
  <si>
    <t>Lưu Công Minh</t>
  </si>
  <si>
    <t>TCDN-CLC 61</t>
  </si>
  <si>
    <t>Nguyễn Thị Thùy Linh</t>
  </si>
  <si>
    <t>QTNL 61A</t>
  </si>
  <si>
    <t>KT&amp;QLNNL</t>
  </si>
  <si>
    <t>Lê Thị Huyền Trang</t>
  </si>
  <si>
    <t>EBBA 9B</t>
  </si>
  <si>
    <t>Viện QTKD</t>
  </si>
  <si>
    <t>TNLĐ BNN</t>
  </si>
  <si>
    <t>Nguyễn Thị Ngọc Khánh</t>
  </si>
  <si>
    <t>QTKS 60A</t>
  </si>
  <si>
    <t>KTNN 59B</t>
  </si>
  <si>
    <t>TKKT 61B</t>
  </si>
  <si>
    <t>Trần Phương Linh</t>
  </si>
  <si>
    <t>Lăng Mỹ Thuận</t>
  </si>
  <si>
    <t>QTDL 60</t>
  </si>
  <si>
    <t>Hoàng Thị Thiên</t>
  </si>
  <si>
    <t>TCDN 58B</t>
  </si>
  <si>
    <t>Bùi Thu Hằng</t>
  </si>
  <si>
    <t>KTQT 60A</t>
  </si>
  <si>
    <t>Hoàng Ngọc Linh</t>
  </si>
  <si>
    <t>NH 58B</t>
  </si>
  <si>
    <t>Chu Văn Lượng</t>
  </si>
  <si>
    <t>QT marketing 60B</t>
  </si>
  <si>
    <t>Bùi Đức Thịnh</t>
  </si>
  <si>
    <t>DLLH 61B</t>
  </si>
  <si>
    <t>Nguyễn Thị Thu Hằng</t>
  </si>
  <si>
    <t>QTKDTH 60B</t>
  </si>
  <si>
    <t>Khoa QTKD</t>
  </si>
  <si>
    <t>DLLH 61A</t>
  </si>
  <si>
    <t>Kiểm toán 59C</t>
  </si>
  <si>
    <t>Nguyễn Hoàng Mạnh</t>
  </si>
  <si>
    <t>TCDN61B</t>
  </si>
  <si>
    <t>NH-TC</t>
  </si>
  <si>
    <t>Nông Thị Quế</t>
  </si>
  <si>
    <t>Du lịch 58</t>
  </si>
  <si>
    <t>Nông Thị Ngọc Hiệp</t>
  </si>
  <si>
    <t>TCDN 61B</t>
  </si>
  <si>
    <t xml:space="preserve">Bùi Hồng Thắng </t>
  </si>
  <si>
    <t>CNTT 60B</t>
  </si>
  <si>
    <t>QTKS 59</t>
  </si>
  <si>
    <t>Vi Thế Hiển</t>
  </si>
  <si>
    <t>Trương Đoàn Ngọc Linh</t>
  </si>
  <si>
    <t>QLKT 59B</t>
  </si>
  <si>
    <t>Lê Hoàng Anh</t>
  </si>
  <si>
    <t>Bùi Phương Linh</t>
  </si>
  <si>
    <t>KDTM 61A</t>
  </si>
  <si>
    <t>Hà Thị Hiệp</t>
  </si>
  <si>
    <t>KTPT61B</t>
  </si>
  <si>
    <t>Hoàng Huệ Vân</t>
  </si>
  <si>
    <t>KTNN 61</t>
  </si>
  <si>
    <t>Hoàng Thị Từ Quy</t>
  </si>
  <si>
    <t>QHCC 61</t>
  </si>
  <si>
    <t>Giàng Thị Dủa</t>
  </si>
  <si>
    <t>KTNN&amp;PTNT  59</t>
  </si>
  <si>
    <t>Phạm Tùng Lâm</t>
  </si>
  <si>
    <t>QTBH 58</t>
  </si>
  <si>
    <t>Dương Vũ Thành Long</t>
  </si>
  <si>
    <t>TT Marketing</t>
  </si>
  <si>
    <t>Hoàng Thị Hà Vy</t>
  </si>
  <si>
    <t>Marketing 61A</t>
  </si>
  <si>
    <t>Lý Nhật Linh</t>
  </si>
  <si>
    <t>KDTM 61B</t>
  </si>
  <si>
    <t>KTĐBS&amp;ĐC 58</t>
  </si>
  <si>
    <t>Hà Kim Phụng</t>
  </si>
  <si>
    <t>Đinh Thị Lan Hương</t>
  </si>
  <si>
    <t>Luật KD 59</t>
  </si>
  <si>
    <t>QLKT</t>
  </si>
  <si>
    <t>Nguyễn Thị Trang</t>
  </si>
  <si>
    <t>Bùi Kiều Trang</t>
  </si>
  <si>
    <t>Hứa Hùng Tráng</t>
  </si>
  <si>
    <t>Lê Đình Tú</t>
  </si>
  <si>
    <t>Esom 61</t>
  </si>
  <si>
    <t>Nông Thị Xuân Trà</t>
  </si>
  <si>
    <t>Luật KD 58</t>
  </si>
  <si>
    <t>Đàm Anh Pháp</t>
  </si>
  <si>
    <t>QTDN 59C</t>
  </si>
  <si>
    <t>Bế Quang Tùng</t>
  </si>
  <si>
    <t>Hải quan 58</t>
  </si>
  <si>
    <t>Lô Văn Thịnh</t>
  </si>
  <si>
    <t>Triệu Khánh Huyền</t>
  </si>
  <si>
    <t>BH 61B</t>
  </si>
  <si>
    <t>Phạm Thị Châm</t>
  </si>
  <si>
    <t>Nguyễn Thị Hồng Loan</t>
  </si>
  <si>
    <t>Khuất Phương Loan</t>
  </si>
  <si>
    <t>Kinh tế BH 60B</t>
  </si>
  <si>
    <t>Đinh Văn Cương</t>
  </si>
  <si>
    <t>QTDL và LH 61B</t>
  </si>
  <si>
    <t>KTBH 60B</t>
  </si>
  <si>
    <t>Đậu Thị Lợi</t>
  </si>
  <si>
    <t>Nông Hoàng Diễm</t>
  </si>
  <si>
    <t>Trịnh Minh Thành</t>
  </si>
  <si>
    <t>QTKDTH 60A</t>
  </si>
  <si>
    <t>Quách Hiếu Nguyên</t>
  </si>
  <si>
    <t>TMQT 60</t>
  </si>
  <si>
    <t>Trương Tiến Đạt</t>
  </si>
  <si>
    <t>QTKDTH 60C</t>
  </si>
  <si>
    <t>QTKS 60B</t>
  </si>
  <si>
    <t>Phạm Lê Minh Huyền</t>
  </si>
  <si>
    <t>Lương Đức Minh</t>
  </si>
  <si>
    <t>Trương T. Hồng Nhung</t>
  </si>
  <si>
    <t>Kế toán 58A</t>
  </si>
  <si>
    <t>Nông Văn Dũng</t>
  </si>
  <si>
    <t>CNTT 60A</t>
  </si>
  <si>
    <t>Quân Thị Tú</t>
  </si>
  <si>
    <t>Ngân hàng 58A</t>
  </si>
  <si>
    <t>Trương Thị Lan</t>
  </si>
  <si>
    <t>QTKDTH 58B</t>
  </si>
  <si>
    <t>QTKDTH 59B</t>
  </si>
  <si>
    <t>Hoàng Thị Minh Sơn</t>
  </si>
  <si>
    <t>Lương Thị Như Nguyệt</t>
  </si>
  <si>
    <t>KTPT 58A</t>
  </si>
  <si>
    <t>QTKD 61B</t>
  </si>
  <si>
    <t>Lê Thị Hồng</t>
  </si>
  <si>
    <t>QTKDQT 60A</t>
  </si>
  <si>
    <t>KTNN&amp;PTNT 59A</t>
  </si>
  <si>
    <t>Phạm Đức Huy</t>
  </si>
  <si>
    <t>Ngọc Văn Lượng</t>
  </si>
  <si>
    <t>KTNN&amp;PTNT 60</t>
  </si>
  <si>
    <t>Phan Mạnh Quang</t>
  </si>
  <si>
    <t>QTKD 61A</t>
  </si>
  <si>
    <t>QTKDTM 58A</t>
  </si>
  <si>
    <t>Vi Ngọc Khánh</t>
  </si>
  <si>
    <t>Trần Thị Thúy Kiều</t>
  </si>
  <si>
    <t>Ma Thị Hương Lan</t>
  </si>
  <si>
    <t>KTBH 59A</t>
  </si>
  <si>
    <t>Dương Cẩm Tú</t>
  </si>
  <si>
    <t>QTKDTM 59B</t>
  </si>
  <si>
    <t>Lý Thị Ngọc Huyền</t>
  </si>
  <si>
    <t>Trần Hoàng Thu Uyên</t>
  </si>
  <si>
    <t>Đỗ Thị Ngọc Linh</t>
  </si>
  <si>
    <t>BĐS 60B</t>
  </si>
  <si>
    <t>Bùi Thị Ngọc Bích</t>
  </si>
  <si>
    <t>Triệu Thùy Dương</t>
  </si>
  <si>
    <t>KTĐT 59D</t>
  </si>
  <si>
    <t>Cao Quang Trường</t>
  </si>
  <si>
    <t>QTNL 60A</t>
  </si>
  <si>
    <t>Hoàng Anh Tuấn</t>
  </si>
  <si>
    <t>Kiểm toán 61A</t>
  </si>
  <si>
    <t>KTQT 60B</t>
  </si>
  <si>
    <t>HTTT QL 60</t>
  </si>
  <si>
    <t>Lê Thu Thảo</t>
  </si>
  <si>
    <t>TMĐT61</t>
  </si>
  <si>
    <t>KTPT 58B</t>
  </si>
  <si>
    <t>Hoàng Quốc Khánh</t>
  </si>
  <si>
    <t>Hải quan 60</t>
  </si>
  <si>
    <t>Hoàng Kim Nhung</t>
  </si>
  <si>
    <t>QT Marketing 60A</t>
  </si>
  <si>
    <t>KTĐT 58B</t>
  </si>
  <si>
    <t>Bùi Ngọc Hà</t>
  </si>
  <si>
    <t>Hà Văn Kiệt</t>
  </si>
  <si>
    <t>KT&amp;QLNNL 58</t>
  </si>
  <si>
    <t>Mã Trung Hiếu</t>
  </si>
  <si>
    <t>Kế hoạch 58A</t>
  </si>
  <si>
    <t>Nguyễn Thị Thanh Huệ</t>
  </si>
  <si>
    <t>Ly Seo Vảng</t>
  </si>
  <si>
    <t>Nông Đức Hải</t>
  </si>
  <si>
    <t>TT Marketing 60</t>
  </si>
  <si>
    <t>QTKD 61D</t>
  </si>
  <si>
    <t>KTĐT 61C</t>
  </si>
  <si>
    <t>KTQT 59C</t>
  </si>
  <si>
    <t>QTKDQT60</t>
  </si>
  <si>
    <t>KTNN&amp;PTNT 58</t>
  </si>
  <si>
    <t>QTKDTH 59C</t>
  </si>
  <si>
    <t>Đặng Quỳnh Ánh</t>
  </si>
  <si>
    <t>KDBĐS 60B</t>
  </si>
  <si>
    <t>Lý Tả Mẩy</t>
  </si>
  <si>
    <t>QTDL 58</t>
  </si>
  <si>
    <t>Nguyễn Nhân Nghĩa</t>
  </si>
  <si>
    <t>QHCC 60</t>
  </si>
  <si>
    <t>Vi Đức Hưng</t>
  </si>
  <si>
    <t>KTĐT 60C</t>
  </si>
  <si>
    <t>Luật KDQT 58</t>
  </si>
  <si>
    <t>Vương Thị Nhàn</t>
  </si>
  <si>
    <t>Phạm Thu Phương</t>
  </si>
  <si>
    <t>Nguyễn Tuấn Vinh</t>
  </si>
  <si>
    <t>ICAEW-CFAB 3</t>
  </si>
  <si>
    <t>Đặng Thị Xuân</t>
  </si>
  <si>
    <t>QTLH 61B</t>
  </si>
  <si>
    <t>Đàm Thị Tuyến</t>
  </si>
  <si>
    <t>Kiểm toán 60D</t>
  </si>
  <si>
    <t>Nguyễn Ngọc Duyên</t>
  </si>
  <si>
    <t>Nguyễn Phương Uyên</t>
  </si>
  <si>
    <t>Kiểm toán 58C</t>
  </si>
  <si>
    <t>Nguyễn Thùy Trang</t>
  </si>
  <si>
    <t>Lương Thu Hoài</t>
  </si>
  <si>
    <t>Ngân hàng 59A</t>
  </si>
  <si>
    <t>Bùi Ngọc Linh</t>
  </si>
  <si>
    <t>Hà Thùy Dương</t>
  </si>
  <si>
    <t>Triệu Thị Phượng</t>
  </si>
  <si>
    <t>KTNN&amp;PTNT 59B</t>
  </si>
  <si>
    <t>Bế Thị Hương</t>
  </si>
  <si>
    <t>Nguyễn Ngọc Mỹ</t>
  </si>
  <si>
    <t>Lý Thu Hằng</t>
  </si>
  <si>
    <t>Nguyễn Thị Kim Chi</t>
  </si>
  <si>
    <t>HTTT QL 61A</t>
  </si>
  <si>
    <t>Ma Thị Khánh Huyền</t>
  </si>
  <si>
    <t>Kế hoạch 58B</t>
  </si>
  <si>
    <t>Phạm Minh Phương</t>
  </si>
  <si>
    <t>KT&amp;QLNNL 61</t>
  </si>
  <si>
    <t>La Thị Mai</t>
  </si>
  <si>
    <t>Hoàng Thị Thủy</t>
  </si>
  <si>
    <t>QTKDQT59</t>
  </si>
  <si>
    <t>Kế toán 61</t>
  </si>
  <si>
    <t>Lô Kim Phượng</t>
  </si>
  <si>
    <t>KTQT59C</t>
  </si>
  <si>
    <t>KTĐT 59A</t>
  </si>
  <si>
    <t>Dương Minh Tú</t>
  </si>
  <si>
    <t>Công nghệ TT 60B</t>
  </si>
  <si>
    <t>Nguyễn Hoàng Quỳnh Hoa</t>
  </si>
  <si>
    <t>QTDN 60B</t>
  </si>
  <si>
    <t>Đặng Thị Hạnh</t>
  </si>
  <si>
    <t>Lăng Đức Dương</t>
  </si>
  <si>
    <t>KTQT 58A</t>
  </si>
  <si>
    <t>Vi Anh Dũng</t>
  </si>
  <si>
    <t>Vi Thị Thảo Vân</t>
  </si>
  <si>
    <t>Nguyễn Đức Mạnh</t>
  </si>
  <si>
    <t>QT Marketing 60B</t>
  </si>
  <si>
    <t>Tải Thị Hà My</t>
  </si>
  <si>
    <t>Du lịch lữ hành 61A</t>
  </si>
  <si>
    <t>Đinh Thu Hằng</t>
  </si>
  <si>
    <t>KT và QLNNL 60</t>
  </si>
  <si>
    <t>KTQT 59B</t>
  </si>
  <si>
    <t>Ma Thị Linh</t>
  </si>
  <si>
    <t>QTDN 58A</t>
  </si>
  <si>
    <t>Tếnh A Chang</t>
  </si>
  <si>
    <t>Nông Thị Hương Giang</t>
  </si>
  <si>
    <t>QTKD 61E</t>
  </si>
  <si>
    <t>Nông Lam Nhi</t>
  </si>
  <si>
    <t>NH 60B</t>
  </si>
  <si>
    <t>QTCL 59</t>
  </si>
  <si>
    <t>Từ Thị Yến Linh</t>
  </si>
  <si>
    <t>DTTS ĐBKK</t>
  </si>
  <si>
    <t>Lý Thị Minh Anh</t>
  </si>
  <si>
    <t>Logistic 60</t>
  </si>
  <si>
    <t>Lèng Thị Huyền</t>
  </si>
  <si>
    <t>Kiểm toán 61B</t>
  </si>
  <si>
    <t>Hoàng Việt Hưng</t>
  </si>
  <si>
    <t>CNTT61B</t>
  </si>
  <si>
    <t>Bùi Kiểu Chinh</t>
  </si>
  <si>
    <t>Nguyễn Thị Diệu Linh</t>
  </si>
  <si>
    <t>KTĐT CLC 60</t>
  </si>
  <si>
    <t>Hoàng Vũ Đạt</t>
  </si>
  <si>
    <t>Kiểm toán 60B</t>
  </si>
  <si>
    <t>Hoàng Công Vũ</t>
  </si>
  <si>
    <t>KTĐT59B</t>
  </si>
  <si>
    <t>Lương Khánh Huyền</t>
  </si>
  <si>
    <t>EBBA11.3</t>
  </si>
  <si>
    <t>QTKDTM 60B</t>
  </si>
  <si>
    <t>HTTTQL 61A</t>
  </si>
  <si>
    <t>TATM 60B</t>
  </si>
  <si>
    <t>Học phí theo số tín chỉ đăng ký HK II năm học 2019-2020</t>
  </si>
  <si>
    <t>QTKDQT 58A</t>
  </si>
  <si>
    <t>A</t>
  </si>
  <si>
    <t>C</t>
  </si>
  <si>
    <t>D</t>
  </si>
  <si>
    <t>F</t>
  </si>
  <si>
    <t>G</t>
  </si>
  <si>
    <t>Số tín chỉ đăng ký học kỳ II 
năm học 
2019-2020</t>
  </si>
  <si>
    <t>DL-KS</t>
  </si>
  <si>
    <t>KH&amp;PT</t>
  </si>
  <si>
    <t xml:space="preserve"> Kế toán - Kiểm toán</t>
  </si>
  <si>
    <t>Viện ĐTTT,CLC&amp;POHE</t>
  </si>
  <si>
    <t>Trường hợp đặc biệt khác</t>
  </si>
  <si>
    <t>Quản trị KDQT 60B</t>
  </si>
  <si>
    <t xml:space="preserve">Sinh viên có Bố/Mẹ trực tiếp tham gia tuyến đầu 
</t>
  </si>
  <si>
    <t xml:space="preserve">SV mồ côi bố hoặc mẹ và không có thu nhập </t>
  </si>
  <si>
    <t>SV có bố/mẹ đang bị bệnh hiểm nghèo, thương tật VV</t>
  </si>
  <si>
    <t>SV có bố và mẹ đồng thời bị mất việc</t>
  </si>
  <si>
    <t>KDBĐS 60A</t>
  </si>
  <si>
    <t>TATM K58A</t>
  </si>
  <si>
    <t>B</t>
  </si>
  <si>
    <t>E</t>
  </si>
  <si>
    <t>Tổng mức hỗ trợ</t>
  </si>
  <si>
    <t>Số tiền</t>
  </si>
  <si>
    <t xml:space="preserve">Mức hỗ trợ do ảnh hưởng của Covid 19
</t>
  </si>
  <si>
    <t>Mức MGHP 
học kỳ II năm học 
2019-2020</t>
  </si>
  <si>
    <t>Tỷ lệ (%)</t>
  </si>
  <si>
    <t>Tỷ lệ
(%)</t>
  </si>
  <si>
    <t>TATM 60C</t>
  </si>
  <si>
    <t>QTDN 59B</t>
  </si>
  <si>
    <t>TTCK 59</t>
  </si>
  <si>
    <t>KTĐT 61B</t>
  </si>
  <si>
    <t>THKT 60</t>
  </si>
  <si>
    <t>KTTN 60B</t>
  </si>
  <si>
    <t>QTBH 60</t>
  </si>
  <si>
    <t>KHQL 61B</t>
  </si>
  <si>
    <t>QTKDTH 57B</t>
  </si>
  <si>
    <t>KTH 59</t>
  </si>
  <si>
    <t xml:space="preserve">Logistics &amp;QLCCU </t>
  </si>
  <si>
    <t>KTĐT 60B</t>
  </si>
  <si>
    <t>HTTTQL 60</t>
  </si>
  <si>
    <t>HTTTQL 61B</t>
  </si>
  <si>
    <t>Kế toán 59 E</t>
  </si>
  <si>
    <t>TCQT 59B</t>
  </si>
  <si>
    <t>KTĐT 59B</t>
  </si>
  <si>
    <t>QTDN 60A</t>
  </si>
  <si>
    <t>QTKDQT 59C</t>
  </si>
  <si>
    <t>TATM 60A</t>
  </si>
  <si>
    <t>KTTNTN 61B</t>
  </si>
  <si>
    <t>QTKDTH 59A</t>
  </si>
  <si>
    <t>TT Marketing K60</t>
  </si>
  <si>
    <t>HTTTQL 59</t>
  </si>
  <si>
    <t>QLC 61C</t>
  </si>
  <si>
    <t>TMQT 59</t>
  </si>
  <si>
    <t>Logistics&amp;QLCCU 60</t>
  </si>
  <si>
    <t>Kinh tế Đầu tư 61B</t>
  </si>
  <si>
    <t>KDTM 61 C</t>
  </si>
  <si>
    <t>KT&amp;QLĐT 60</t>
  </si>
  <si>
    <t>TKKD</t>
  </si>
  <si>
    <t>KDTM 61D</t>
  </si>
  <si>
    <t>TMQT 58</t>
  </si>
  <si>
    <t>TTg Marketing 59</t>
  </si>
  <si>
    <t>QTDN59A</t>
  </si>
  <si>
    <t xml:space="preserve">Mức học phí 
HK II năm học 2019-2020 các chương trình đặc thù </t>
  </si>
  <si>
    <t>QTLH 60</t>
  </si>
  <si>
    <t>Tỷ lệ 
(%)</t>
  </si>
  <si>
    <t>6=(2)*(5)</t>
  </si>
  <si>
    <t>8= (3)+(5)</t>
  </si>
  <si>
    <t>9=(4)+(6)</t>
  </si>
  <si>
    <t>7=(3)+(5)</t>
  </si>
  <si>
    <t>6=
(2)+(4)</t>
  </si>
  <si>
    <t>Trần Quốc Thắng</t>
  </si>
  <si>
    <t>Mức học phí học kỳ II năm học 
2019-2020 các ngành/chuyên ngành tương đương hệ chính quy đại trà</t>
  </si>
  <si>
    <t>Số tiền đã được MGHP 
HK II năm học 
2019-2020</t>
  </si>
  <si>
    <t xml:space="preserve">DANH SÁCH  SINH VIÊN ĐƯỢC HỖ TRỢ TÀI CHÍNH DO ẢNH HƯỞNG CỦA DỊCH COVID-19 (DỰ KIẾN)
</t>
  </si>
  <si>
    <t>DANH SÁCH  SINH VIÊN ĐƯỢC HỖ TRỢ TÀI CHÍNH DO ẢNH HƯỞNG CỦA DỊCH COVID-19 (DỰ KIẾN)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</si>
</sst>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_-* #,##0\ _₫_-;\-* #,##0\ _₫_-;_-* &quot;-&quot;??\ _₫_-;_-@_-"/>
    <numFmt numFmtId="165" formatCode="_(* #,##0_);_(* \(#,##0\);_(* &quot;-&quot;??_);_(@_)"/>
    <numFmt numFmtId="166" formatCode="_-* #,##0.0\ _₫_-;\-* #,##0.0\ _₫_-;_-* &quot;-&quot;??\ _₫_-;_-@_-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63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6"/>
      <name val="Times New Roman"/>
      <family val="1"/>
      <charset val="163"/>
    </font>
    <font>
      <b/>
      <sz val="12.5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64" fontId="1" fillId="2" borderId="0" xfId="1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1" xfId="0" quotePrefix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&#7916;I%20TRANG%20_%200609.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ửi Trang"/>
    </sheetNames>
    <sheetDataSet>
      <sheetData sheetId="0">
        <row r="2">
          <cell r="B2">
            <v>11160081</v>
          </cell>
          <cell r="C2" t="str">
            <v>Đào Nguyệt Thanh</v>
          </cell>
          <cell r="D2" t="str">
            <v>QTKDTM B</v>
          </cell>
          <cell r="E2">
            <v>58</v>
          </cell>
          <cell r="F2" t="str">
            <v>TM&amp;KTQT</v>
          </cell>
          <cell r="G2">
            <v>0</v>
          </cell>
          <cell r="H2">
            <v>0</v>
          </cell>
        </row>
        <row r="3">
          <cell r="B3">
            <v>11160596</v>
          </cell>
          <cell r="C3" t="str">
            <v>Đậu Thị Cẩm Bình</v>
          </cell>
          <cell r="D3" t="str">
            <v>KTĐT C</v>
          </cell>
          <cell r="E3">
            <v>58</v>
          </cell>
          <cell r="F3" t="str">
            <v>Đầu tư</v>
          </cell>
          <cell r="G3">
            <v>0</v>
          </cell>
          <cell r="H3">
            <v>0</v>
          </cell>
        </row>
        <row r="4">
          <cell r="B4">
            <v>11163855</v>
          </cell>
          <cell r="C4" t="str">
            <v>Vương Thị Nhàn</v>
          </cell>
          <cell r="D4" t="str">
            <v>Luật KDQT 58</v>
          </cell>
          <cell r="E4">
            <v>58</v>
          </cell>
          <cell r="F4" t="str">
            <v>Luật</v>
          </cell>
          <cell r="G4">
            <v>2</v>
          </cell>
          <cell r="H4">
            <v>830000</v>
          </cell>
        </row>
        <row r="5">
          <cell r="B5">
            <v>11165671</v>
          </cell>
          <cell r="C5" t="str">
            <v>Nguyễn Thị Cẩm Tú</v>
          </cell>
          <cell r="D5" t="str">
            <v>QTDN A</v>
          </cell>
          <cell r="E5">
            <v>58</v>
          </cell>
          <cell r="F5" t="str">
            <v>Khoa Quản trị KD</v>
          </cell>
          <cell r="G5">
            <v>2</v>
          </cell>
          <cell r="H5">
            <v>1010000</v>
          </cell>
        </row>
        <row r="6">
          <cell r="B6">
            <v>11162835</v>
          </cell>
          <cell r="C6" t="str">
            <v>Hoàng Mạnh Linh</v>
          </cell>
          <cell r="D6" t="str">
            <v>Luật KDQT 58</v>
          </cell>
          <cell r="E6">
            <v>58</v>
          </cell>
          <cell r="F6" t="str">
            <v>Luật</v>
          </cell>
          <cell r="G6">
            <v>6</v>
          </cell>
          <cell r="H6">
            <v>2490000</v>
          </cell>
        </row>
        <row r="7">
          <cell r="B7">
            <v>11160727</v>
          </cell>
          <cell r="C7" t="str">
            <v>Phùng Thị Chung</v>
          </cell>
          <cell r="D7" t="str">
            <v>QTKDTM 58A</v>
          </cell>
          <cell r="E7">
            <v>58</v>
          </cell>
          <cell r="F7" t="str">
            <v>TM&amp;KTQT</v>
          </cell>
          <cell r="G7">
            <v>6</v>
          </cell>
          <cell r="H7">
            <v>3030000</v>
          </cell>
        </row>
        <row r="8">
          <cell r="B8">
            <v>11161868</v>
          </cell>
          <cell r="C8" t="str">
            <v>Cao Thị Mai Hoa</v>
          </cell>
          <cell r="D8" t="str">
            <v>QTKD tổng hợp B</v>
          </cell>
          <cell r="E8">
            <v>58</v>
          </cell>
          <cell r="F8" t="str">
            <v>Khoa Quản trị KD</v>
          </cell>
          <cell r="G8">
            <v>6</v>
          </cell>
          <cell r="H8">
            <v>3030000</v>
          </cell>
        </row>
        <row r="9">
          <cell r="B9">
            <v>11162096</v>
          </cell>
          <cell r="C9" t="str">
            <v>Ngô Thị Hương Huệ</v>
          </cell>
          <cell r="D9" t="str">
            <v>Thống Kê Kinh Doanh</v>
          </cell>
          <cell r="E9">
            <v>58</v>
          </cell>
          <cell r="F9" t="str">
            <v>Thống kê</v>
          </cell>
          <cell r="G9">
            <v>10</v>
          </cell>
          <cell r="H9">
            <v>4150000</v>
          </cell>
        </row>
        <row r="10">
          <cell r="B10">
            <v>11163223</v>
          </cell>
          <cell r="C10" t="str">
            <v>Dương Thị Bích Ly</v>
          </cell>
          <cell r="D10" t="str">
            <v>KTĐBS&amp;ĐC 58</v>
          </cell>
          <cell r="E10">
            <v>58</v>
          </cell>
          <cell r="F10" t="str">
            <v>BĐS&amp;KTTN</v>
          </cell>
          <cell r="G10">
            <v>10</v>
          </cell>
          <cell r="H10">
            <v>4150000</v>
          </cell>
        </row>
        <row r="11">
          <cell r="B11">
            <v>11163490</v>
          </cell>
          <cell r="C11" t="str">
            <v>Tải Thị Hà My</v>
          </cell>
          <cell r="D11" t="str">
            <v>KTNN&amp;PTNT 58</v>
          </cell>
          <cell r="E11">
            <v>58</v>
          </cell>
          <cell r="F11" t="str">
            <v>BĐSKT&amp;TN</v>
          </cell>
          <cell r="G11">
            <v>10</v>
          </cell>
          <cell r="H11">
            <v>4150000</v>
          </cell>
        </row>
        <row r="12">
          <cell r="B12">
            <v>11165269</v>
          </cell>
          <cell r="C12" t="str">
            <v>Nông Thị Xuân Trà</v>
          </cell>
          <cell r="D12" t="str">
            <v>Luật KD 58</v>
          </cell>
          <cell r="E12">
            <v>58</v>
          </cell>
          <cell r="F12" t="str">
            <v>Luật</v>
          </cell>
          <cell r="G12">
            <v>10</v>
          </cell>
          <cell r="H12">
            <v>4150000</v>
          </cell>
        </row>
        <row r="13">
          <cell r="B13">
            <v>11166233</v>
          </cell>
          <cell r="C13" t="str">
            <v>Nguyễn Thị Thanh Huệ</v>
          </cell>
          <cell r="D13" t="str">
            <v>Luật KD 58</v>
          </cell>
          <cell r="E13">
            <v>58</v>
          </cell>
          <cell r="F13" t="str">
            <v>Luật</v>
          </cell>
          <cell r="G13">
            <v>10</v>
          </cell>
          <cell r="H13">
            <v>4150000</v>
          </cell>
        </row>
        <row r="14">
          <cell r="B14">
            <v>11163756</v>
          </cell>
          <cell r="C14" t="str">
            <v>Nguyễn Thị Khánh Ngọc</v>
          </cell>
          <cell r="D14" t="str">
            <v>KTNN</v>
          </cell>
          <cell r="E14">
            <v>58</v>
          </cell>
          <cell r="F14" t="str">
            <v>BĐS &amp; KTTN</v>
          </cell>
          <cell r="G14">
            <v>11</v>
          </cell>
          <cell r="H14">
            <v>4565000</v>
          </cell>
        </row>
        <row r="15">
          <cell r="B15">
            <v>11185599</v>
          </cell>
          <cell r="C15" t="str">
            <v>Nguyễn Khánh Vinh</v>
          </cell>
          <cell r="D15" t="str">
            <v>Công nghệ TT 60B</v>
          </cell>
          <cell r="E15">
            <v>60</v>
          </cell>
          <cell r="F15" t="str">
            <v>CNTT&amp;KTS</v>
          </cell>
          <cell r="G15">
            <v>12</v>
          </cell>
          <cell r="H15">
            <v>4980000</v>
          </cell>
        </row>
        <row r="16">
          <cell r="B16">
            <v>11160175</v>
          </cell>
          <cell r="C16" t="str">
            <v>Lê Thị Mai Anh</v>
          </cell>
          <cell r="D16" t="str">
            <v>TATM58B</v>
          </cell>
          <cell r="E16">
            <v>58</v>
          </cell>
          <cell r="F16" t="str">
            <v>Ngoại ngữ kinh tế</v>
          </cell>
          <cell r="G16">
            <v>10</v>
          </cell>
          <cell r="H16">
            <v>5050000</v>
          </cell>
        </row>
        <row r="17">
          <cell r="B17">
            <v>11160517</v>
          </cell>
          <cell r="C17" t="str">
            <v>Nguyễn Thị Ngọc Ánh</v>
          </cell>
          <cell r="D17" t="str">
            <v>Quản lý kinh tế</v>
          </cell>
          <cell r="E17">
            <v>58</v>
          </cell>
          <cell r="F17" t="str">
            <v>Khoa học quản lý</v>
          </cell>
          <cell r="G17">
            <v>10</v>
          </cell>
          <cell r="H17">
            <v>5050000</v>
          </cell>
        </row>
        <row r="18">
          <cell r="B18">
            <v>11160863</v>
          </cell>
          <cell r="C18" t="str">
            <v>Hoàng Bích Diệp</v>
          </cell>
          <cell r="D18" t="str">
            <v>QTKDQT A</v>
          </cell>
          <cell r="E18">
            <v>58</v>
          </cell>
          <cell r="F18" t="str">
            <v>TM&amp;KTQT</v>
          </cell>
          <cell r="G18">
            <v>10</v>
          </cell>
          <cell r="H18">
            <v>5050000</v>
          </cell>
        </row>
        <row r="19">
          <cell r="B19">
            <v>11160979</v>
          </cell>
          <cell r="C19" t="str">
            <v>Nguyễn Thị Thùy Dung</v>
          </cell>
          <cell r="D19" t="str">
            <v>Quản trị khách sạn 58</v>
          </cell>
          <cell r="E19">
            <v>58</v>
          </cell>
          <cell r="F19" t="str">
            <v>Du lịch khách sạn</v>
          </cell>
          <cell r="G19">
            <v>10</v>
          </cell>
          <cell r="H19">
            <v>5050000</v>
          </cell>
        </row>
        <row r="20">
          <cell r="B20">
            <v>11161274</v>
          </cell>
          <cell r="C20" t="str">
            <v>Bùi Ngọc Hà</v>
          </cell>
          <cell r="D20" t="str">
            <v>KTPT 58B</v>
          </cell>
          <cell r="E20">
            <v>58</v>
          </cell>
          <cell r="F20" t="str">
            <v>Kế hoạch - phát triển</v>
          </cell>
          <cell r="G20">
            <v>10</v>
          </cell>
          <cell r="H20">
            <v>5050000</v>
          </cell>
        </row>
        <row r="21">
          <cell r="B21">
            <v>11161583</v>
          </cell>
          <cell r="C21" t="str">
            <v>Đặng Thị Hạnh</v>
          </cell>
          <cell r="D21" t="str">
            <v>QTKDTH 58B</v>
          </cell>
          <cell r="E21">
            <v>58</v>
          </cell>
          <cell r="F21" t="str">
            <v>Khoa Quản trị KD</v>
          </cell>
          <cell r="G21">
            <v>10</v>
          </cell>
          <cell r="H21">
            <v>5050000</v>
          </cell>
        </row>
        <row r="22">
          <cell r="B22">
            <v>11162176</v>
          </cell>
          <cell r="C22" t="str">
            <v>Bế Thị Hương</v>
          </cell>
          <cell r="D22" t="str">
            <v>KTPT 58A</v>
          </cell>
          <cell r="E22">
            <v>58</v>
          </cell>
          <cell r="F22" t="str">
            <v>Kế hoạch - phát triển</v>
          </cell>
          <cell r="G22">
            <v>10</v>
          </cell>
          <cell r="H22">
            <v>5050000</v>
          </cell>
        </row>
        <row r="23">
          <cell r="B23">
            <v>11162280</v>
          </cell>
          <cell r="C23" t="str">
            <v>Trần Thị Mai Hương</v>
          </cell>
          <cell r="D23" t="str">
            <v>KH</v>
          </cell>
          <cell r="E23">
            <v>58</v>
          </cell>
          <cell r="F23" t="str">
            <v>KH &amp; PT</v>
          </cell>
          <cell r="G23">
            <v>10</v>
          </cell>
          <cell r="H23">
            <v>5050000</v>
          </cell>
        </row>
        <row r="24">
          <cell r="B24">
            <v>11162709</v>
          </cell>
          <cell r="C24" t="str">
            <v>Trương Thị Lan</v>
          </cell>
          <cell r="D24" t="str">
            <v>QTKDTH 58B</v>
          </cell>
          <cell r="E24">
            <v>58</v>
          </cell>
          <cell r="F24" t="str">
            <v>Khoa Quản trị KD</v>
          </cell>
          <cell r="G24">
            <v>10</v>
          </cell>
          <cell r="H24">
            <v>5050000</v>
          </cell>
        </row>
        <row r="25">
          <cell r="B25">
            <v>11162837</v>
          </cell>
          <cell r="C25" t="str">
            <v>Hoàng Ngọc Linh</v>
          </cell>
          <cell r="D25" t="str">
            <v>NH 58B</v>
          </cell>
          <cell r="E25">
            <v>58</v>
          </cell>
          <cell r="F25" t="str">
            <v>Viện Ngân hàng - TC</v>
          </cell>
          <cell r="G25">
            <v>10</v>
          </cell>
          <cell r="H25">
            <v>5050000</v>
          </cell>
        </row>
        <row r="26">
          <cell r="B26">
            <v>11163988</v>
          </cell>
          <cell r="C26" t="str">
            <v>Võ Thị Nhung</v>
          </cell>
          <cell r="D26" t="str">
            <v>KTPT 58B</v>
          </cell>
          <cell r="E26">
            <v>58</v>
          </cell>
          <cell r="F26" t="str">
            <v>KH-PT</v>
          </cell>
          <cell r="G26">
            <v>10</v>
          </cell>
          <cell r="H26">
            <v>5050000</v>
          </cell>
        </row>
        <row r="27">
          <cell r="B27">
            <v>11164269</v>
          </cell>
          <cell r="C27" t="str">
            <v>Tiêu Thị Phượng</v>
          </cell>
          <cell r="D27" t="str">
            <v>Thương mại quốc tế 58</v>
          </cell>
          <cell r="E27">
            <v>58</v>
          </cell>
          <cell r="F27" t="str">
            <v>Viện Thương mại và KTQT</v>
          </cell>
          <cell r="G27">
            <v>10</v>
          </cell>
          <cell r="H27">
            <v>5050000</v>
          </cell>
        </row>
        <row r="28">
          <cell r="B28">
            <v>11164320</v>
          </cell>
          <cell r="C28" t="str">
            <v>Nông Thị Quế</v>
          </cell>
          <cell r="D28" t="str">
            <v>Du lịch 58</v>
          </cell>
          <cell r="E28">
            <v>58</v>
          </cell>
          <cell r="F28" t="str">
            <v>Du lịch  -KS</v>
          </cell>
          <cell r="G28">
            <v>10</v>
          </cell>
          <cell r="H28">
            <v>5050000</v>
          </cell>
        </row>
        <row r="29">
          <cell r="B29">
            <v>11164647</v>
          </cell>
          <cell r="C29" t="str">
            <v>Lò Thị Thanh</v>
          </cell>
          <cell r="D29" t="str">
            <v>QLKT 58A</v>
          </cell>
          <cell r="E29">
            <v>58</v>
          </cell>
          <cell r="F29" t="str">
            <v>Khoa học quản lý</v>
          </cell>
          <cell r="G29">
            <v>10</v>
          </cell>
          <cell r="H29">
            <v>5050000</v>
          </cell>
        </row>
        <row r="30">
          <cell r="B30">
            <v>11165156</v>
          </cell>
          <cell r="C30" t="str">
            <v>Nguyễn Thị Thủy</v>
          </cell>
          <cell r="D30" t="str">
            <v>Quản trị nhân lực 58B</v>
          </cell>
          <cell r="E30">
            <v>58</v>
          </cell>
          <cell r="F30" t="str">
            <v>Kinh tế và QLNNL</v>
          </cell>
          <cell r="G30">
            <v>10</v>
          </cell>
          <cell r="H30">
            <v>5050000</v>
          </cell>
        </row>
        <row r="31">
          <cell r="B31">
            <v>11165659</v>
          </cell>
          <cell r="C31" t="str">
            <v>Lê Duy Minh Tú</v>
          </cell>
          <cell r="D31" t="str">
            <v>KTBH 58B</v>
          </cell>
          <cell r="E31">
            <v>58</v>
          </cell>
          <cell r="F31" t="str">
            <v>Bảo hiểm</v>
          </cell>
          <cell r="G31">
            <v>10</v>
          </cell>
          <cell r="H31">
            <v>5050000</v>
          </cell>
        </row>
        <row r="32">
          <cell r="B32">
            <v>11165913</v>
          </cell>
          <cell r="C32" t="str">
            <v>Ly Seo Vảng</v>
          </cell>
          <cell r="D32" t="str">
            <v>KTPT 58A</v>
          </cell>
          <cell r="E32">
            <v>58</v>
          </cell>
          <cell r="F32" t="str">
            <v>Kế hoạch - phát triển</v>
          </cell>
          <cell r="G32">
            <v>10</v>
          </cell>
          <cell r="H32">
            <v>5050000</v>
          </cell>
        </row>
        <row r="33">
          <cell r="B33">
            <v>11165922</v>
          </cell>
          <cell r="C33" t="str">
            <v>Nguyễn Lê Vi</v>
          </cell>
          <cell r="D33" t="str">
            <v>Tài chính công 58</v>
          </cell>
          <cell r="E33">
            <v>58</v>
          </cell>
          <cell r="F33" t="str">
            <v>NH-TC</v>
          </cell>
          <cell r="G33">
            <v>10</v>
          </cell>
          <cell r="H33">
            <v>5050000</v>
          </cell>
        </row>
        <row r="34">
          <cell r="B34">
            <v>11166227</v>
          </cell>
          <cell r="C34" t="str">
            <v>Mã Trung Hiếu</v>
          </cell>
          <cell r="D34" t="str">
            <v>Kế hoạch 58A</v>
          </cell>
          <cell r="E34">
            <v>58</v>
          </cell>
          <cell r="F34" t="str">
            <v>Kế hoạch - phát triển</v>
          </cell>
          <cell r="G34">
            <v>10</v>
          </cell>
          <cell r="H34">
            <v>5050000</v>
          </cell>
        </row>
        <row r="35">
          <cell r="B35">
            <v>11166234</v>
          </cell>
          <cell r="C35" t="str">
            <v>Cấn Văn Huy</v>
          </cell>
          <cell r="D35" t="str">
            <v>QLKT</v>
          </cell>
          <cell r="E35">
            <v>58</v>
          </cell>
          <cell r="F35" t="str">
            <v>Khoa học quản lý</v>
          </cell>
          <cell r="G35">
            <v>10</v>
          </cell>
          <cell r="H35">
            <v>5050000</v>
          </cell>
        </row>
        <row r="36">
          <cell r="B36">
            <v>11166250</v>
          </cell>
          <cell r="C36" t="str">
            <v>Hoàng Ngọc Lễ</v>
          </cell>
          <cell r="D36" t="str">
            <v>KTPT 58B</v>
          </cell>
          <cell r="E36">
            <v>58</v>
          </cell>
          <cell r="F36" t="str">
            <v>Kế hoạch - phát triển</v>
          </cell>
          <cell r="G36">
            <v>10</v>
          </cell>
          <cell r="H36">
            <v>5050000</v>
          </cell>
        </row>
        <row r="37">
          <cell r="B37">
            <v>11160304</v>
          </cell>
          <cell r="C37" t="str">
            <v>Nguyễn Thị Ngọc Anh</v>
          </cell>
          <cell r="D37" t="str">
            <v>Kế toán A</v>
          </cell>
          <cell r="E37">
            <v>58</v>
          </cell>
          <cell r="F37" t="str">
            <v>Kế toán - Kiểm toán</v>
          </cell>
          <cell r="G37">
            <v>10</v>
          </cell>
          <cell r="H37">
            <v>5650000</v>
          </cell>
        </row>
        <row r="38">
          <cell r="B38">
            <v>11165827</v>
          </cell>
          <cell r="C38" t="str">
            <v>Nguyễn Phương Uyên</v>
          </cell>
          <cell r="D38" t="str">
            <v>Kiểm toán 58C</v>
          </cell>
          <cell r="E38">
            <v>58</v>
          </cell>
          <cell r="F38" t="str">
            <v>Kế toán - Kiểm toán</v>
          </cell>
          <cell r="G38">
            <v>10</v>
          </cell>
          <cell r="H38">
            <v>5650000</v>
          </cell>
        </row>
        <row r="39">
          <cell r="B39">
            <v>11165851</v>
          </cell>
          <cell r="C39" t="str">
            <v>Trần Hoàng Thu Uyên</v>
          </cell>
          <cell r="D39" t="str">
            <v>Kiểm toán 58B</v>
          </cell>
          <cell r="E39">
            <v>58</v>
          </cell>
          <cell r="F39" t="str">
            <v>Kế toán - Kiểm toán</v>
          </cell>
          <cell r="G39">
            <v>10</v>
          </cell>
          <cell r="H39">
            <v>5650000</v>
          </cell>
        </row>
        <row r="40">
          <cell r="B40">
            <v>11165890</v>
          </cell>
          <cell r="C40" t="str">
            <v>Nguyễn Thị Hồng Vân</v>
          </cell>
          <cell r="D40" t="str">
            <v>KTĐT B</v>
          </cell>
          <cell r="E40">
            <v>58</v>
          </cell>
          <cell r="F40" t="str">
            <v>Đầu tư</v>
          </cell>
          <cell r="G40">
            <v>10</v>
          </cell>
          <cell r="H40">
            <v>5650000</v>
          </cell>
        </row>
        <row r="41">
          <cell r="B41">
            <v>11166007</v>
          </cell>
          <cell r="C41" t="str">
            <v>Trần Thị Xuân</v>
          </cell>
          <cell r="D41" t="str">
            <v>Kiểm toán 58A</v>
          </cell>
          <cell r="E41">
            <v>58</v>
          </cell>
          <cell r="F41" t="str">
            <v>Viện Kế toán - Kiểm toán</v>
          </cell>
          <cell r="G41">
            <v>10</v>
          </cell>
          <cell r="H41">
            <v>5650000</v>
          </cell>
        </row>
        <row r="42">
          <cell r="B42">
            <v>11166262</v>
          </cell>
          <cell r="C42" t="str">
            <v>Ngọc Văn Lượng</v>
          </cell>
          <cell r="D42" t="str">
            <v>Kiểm toán 58B</v>
          </cell>
          <cell r="E42">
            <v>58</v>
          </cell>
          <cell r="F42" t="str">
            <v>Kế toán - Kiểm toán</v>
          </cell>
          <cell r="G42">
            <v>10</v>
          </cell>
          <cell r="H42">
            <v>5650000</v>
          </cell>
        </row>
        <row r="43">
          <cell r="B43">
            <v>11166286</v>
          </cell>
          <cell r="C43" t="str">
            <v>Hoàng Thị Minh Sơn</v>
          </cell>
          <cell r="D43" t="str">
            <v>Kiểm toán 58A</v>
          </cell>
          <cell r="E43">
            <v>58</v>
          </cell>
          <cell r="F43" t="str">
            <v>Kế toán - Kiểm toán</v>
          </cell>
          <cell r="G43">
            <v>10</v>
          </cell>
          <cell r="H43">
            <v>5650000</v>
          </cell>
        </row>
        <row r="44">
          <cell r="B44">
            <v>11183676</v>
          </cell>
          <cell r="C44" t="str">
            <v>Nguyễn Thị Ngọc</v>
          </cell>
          <cell r="D44" t="str">
            <v>CNTT60A</v>
          </cell>
          <cell r="E44">
            <v>60</v>
          </cell>
          <cell r="F44" t="str">
            <v>Viện CNTT&amp;KTS</v>
          </cell>
          <cell r="G44">
            <v>14</v>
          </cell>
          <cell r="H44">
            <v>5810000</v>
          </cell>
        </row>
        <row r="45">
          <cell r="B45">
            <v>11184393</v>
          </cell>
          <cell r="C45" t="str">
            <v xml:space="preserve">Bùi Hồng Thắng </v>
          </cell>
          <cell r="D45" t="str">
            <v>CNTT 60B</v>
          </cell>
          <cell r="E45">
            <v>60</v>
          </cell>
          <cell r="F45" t="str">
            <v>Viện CNTT&amp;KTS</v>
          </cell>
          <cell r="G45">
            <v>14</v>
          </cell>
          <cell r="H45">
            <v>5810000</v>
          </cell>
        </row>
        <row r="46">
          <cell r="B46">
            <v>11154249</v>
          </cell>
          <cell r="C46" t="str">
            <v>Trần Xuân Thưởng</v>
          </cell>
          <cell r="D46" t="str">
            <v>Quản trị kinh doanh Tổng hợp 57B</v>
          </cell>
          <cell r="E46">
            <v>57</v>
          </cell>
          <cell r="F46" t="str">
            <v>Khoa Quản trị kinh doanh</v>
          </cell>
          <cell r="G46">
            <v>12</v>
          </cell>
          <cell r="H46">
            <v>6060000</v>
          </cell>
        </row>
        <row r="47">
          <cell r="B47">
            <v>11162666</v>
          </cell>
          <cell r="C47" t="str">
            <v>Phạm Tùng Lâm</v>
          </cell>
          <cell r="D47" t="str">
            <v>QTBH 58</v>
          </cell>
          <cell r="E47">
            <v>58</v>
          </cell>
          <cell r="F47" t="str">
            <v>Marketing</v>
          </cell>
          <cell r="G47">
            <v>12</v>
          </cell>
          <cell r="H47">
            <v>6060000</v>
          </cell>
        </row>
        <row r="48">
          <cell r="B48">
            <v>11164897</v>
          </cell>
          <cell r="C48" t="str">
            <v>Lô Văn Thịnh</v>
          </cell>
          <cell r="D48" t="str">
            <v>QTBH 58</v>
          </cell>
          <cell r="E48">
            <v>58</v>
          </cell>
          <cell r="F48" t="str">
            <v>Marketing</v>
          </cell>
          <cell r="G48">
            <v>12</v>
          </cell>
          <cell r="H48">
            <v>6060000</v>
          </cell>
        </row>
        <row r="49">
          <cell r="B49">
            <v>11166304</v>
          </cell>
          <cell r="C49" t="str">
            <v>Hoàng Thị Thu</v>
          </cell>
          <cell r="D49" t="str">
            <v>Tài chính công 58</v>
          </cell>
          <cell r="E49">
            <v>58</v>
          </cell>
          <cell r="F49" t="str">
            <v>NH-TC</v>
          </cell>
          <cell r="G49">
            <v>12</v>
          </cell>
          <cell r="H49">
            <v>6060000</v>
          </cell>
        </row>
        <row r="50">
          <cell r="B50">
            <v>11171513</v>
          </cell>
          <cell r="C50" t="str">
            <v>Nguyễn Thị Hạnh</v>
          </cell>
          <cell r="D50" t="str">
            <v>Quản trị nhân lực 59A</v>
          </cell>
          <cell r="E50">
            <v>59</v>
          </cell>
          <cell r="F50" t="str">
            <v>Kinh tế và QLNNL</v>
          </cell>
          <cell r="G50">
            <v>12</v>
          </cell>
          <cell r="H50">
            <v>6060000</v>
          </cell>
        </row>
        <row r="51">
          <cell r="B51">
            <v>11180577</v>
          </cell>
          <cell r="C51" t="str">
            <v>Đặng Quỳnh Ánh</v>
          </cell>
          <cell r="D51" t="str">
            <v>KDBĐS 60B</v>
          </cell>
          <cell r="E51">
            <v>60</v>
          </cell>
          <cell r="F51" t="str">
            <v>BĐS&amp;KTTN</v>
          </cell>
          <cell r="G51">
            <v>15</v>
          </cell>
          <cell r="H51">
            <v>6225000</v>
          </cell>
        </row>
        <row r="52">
          <cell r="B52">
            <v>11182639</v>
          </cell>
          <cell r="C52" t="str">
            <v>Đỗ Thị Ngọc Linh</v>
          </cell>
          <cell r="D52" t="str">
            <v>BĐS 60B</v>
          </cell>
          <cell r="E52">
            <v>60</v>
          </cell>
          <cell r="F52" t="str">
            <v>BĐS&amp;KTTN</v>
          </cell>
          <cell r="G52">
            <v>15</v>
          </cell>
          <cell r="H52">
            <v>6225000</v>
          </cell>
        </row>
        <row r="53">
          <cell r="B53">
            <v>11162422</v>
          </cell>
          <cell r="C53" t="str">
            <v>Ma Thị Khánh Huyền</v>
          </cell>
          <cell r="D53" t="str">
            <v>Kế hoạch 58B</v>
          </cell>
          <cell r="E53">
            <v>58</v>
          </cell>
          <cell r="F53" t="str">
            <v>Kế hoạch - phát triển</v>
          </cell>
          <cell r="G53">
            <v>13</v>
          </cell>
          <cell r="H53">
            <v>6565000</v>
          </cell>
        </row>
        <row r="54">
          <cell r="B54">
            <v>11182456</v>
          </cell>
          <cell r="C54" t="str">
            <v>Lê Văn Kiên</v>
          </cell>
          <cell r="D54" t="str">
            <v>Tiếng anh Thương mại 60B</v>
          </cell>
          <cell r="E54">
            <v>60</v>
          </cell>
          <cell r="F54" t="str">
            <v>Ngoại ngữ kinh tế</v>
          </cell>
          <cell r="G54">
            <v>13</v>
          </cell>
          <cell r="H54">
            <v>6565000</v>
          </cell>
        </row>
        <row r="55">
          <cell r="B55">
            <v>11172939</v>
          </cell>
          <cell r="C55" t="str">
            <v>Phạm Hương Ly</v>
          </cell>
          <cell r="D55" t="str">
            <v>TKKTXH</v>
          </cell>
          <cell r="E55">
            <v>59</v>
          </cell>
          <cell r="F55" t="str">
            <v>Thống kê</v>
          </cell>
          <cell r="G55">
            <v>16</v>
          </cell>
          <cell r="H55">
            <v>6640000</v>
          </cell>
        </row>
        <row r="56">
          <cell r="B56">
            <v>11166283</v>
          </cell>
          <cell r="C56" t="str">
            <v>Trương T. Hồng Nhung</v>
          </cell>
          <cell r="D56" t="str">
            <v>Kế toán 58A</v>
          </cell>
          <cell r="E56">
            <v>58</v>
          </cell>
          <cell r="F56" t="str">
            <v>Kế toán - Kiểm toán</v>
          </cell>
          <cell r="G56">
            <v>12</v>
          </cell>
          <cell r="H56">
            <v>6780000</v>
          </cell>
        </row>
        <row r="57">
          <cell r="B57">
            <v>11171311</v>
          </cell>
          <cell r="C57" t="str">
            <v>Nguyễn Thu Hà</v>
          </cell>
          <cell r="D57" t="str">
            <v>TKKTXH</v>
          </cell>
          <cell r="E57">
            <v>59</v>
          </cell>
          <cell r="F57" t="str">
            <v>Thống kê</v>
          </cell>
          <cell r="G57">
            <v>17</v>
          </cell>
          <cell r="H57">
            <v>7055000</v>
          </cell>
        </row>
        <row r="58">
          <cell r="B58">
            <v>11174714</v>
          </cell>
          <cell r="C58" t="str">
            <v>Đinh Thị Thu Toan</v>
          </cell>
          <cell r="D58" t="str">
            <v>KTNN&amp;PTNT 59A</v>
          </cell>
          <cell r="E58">
            <v>59</v>
          </cell>
          <cell r="F58" t="str">
            <v>BĐS&amp;KTTN</v>
          </cell>
          <cell r="G58">
            <v>17</v>
          </cell>
          <cell r="H58">
            <v>7055000</v>
          </cell>
        </row>
        <row r="59">
          <cell r="B59">
            <v>11183218</v>
          </cell>
          <cell r="C59" t="str">
            <v>Lưu Thị Quỳnh Mai</v>
          </cell>
          <cell r="D59" t="str">
            <v>Kinh doanh Bất động sản 60A</v>
          </cell>
          <cell r="E59">
            <v>60</v>
          </cell>
          <cell r="F59" t="str">
            <v>Bất động sản kinh tế và tài nguyên</v>
          </cell>
          <cell r="G59">
            <v>17</v>
          </cell>
          <cell r="H59">
            <v>7055000</v>
          </cell>
        </row>
        <row r="60">
          <cell r="B60">
            <v>11186377</v>
          </cell>
          <cell r="C60" t="str">
            <v>Quách Hiếu Nguyên</v>
          </cell>
          <cell r="D60" t="str">
            <v>TMQT 60</v>
          </cell>
          <cell r="E60">
            <v>60</v>
          </cell>
          <cell r="F60" t="str">
            <v>Khoa Quản trị KD</v>
          </cell>
          <cell r="G60">
            <v>14</v>
          </cell>
          <cell r="H60">
            <v>7070000</v>
          </cell>
        </row>
        <row r="61">
          <cell r="B61">
            <v>11163337</v>
          </cell>
          <cell r="C61" t="str">
            <v>Vũ Quỳnh Mai</v>
          </cell>
          <cell r="D61" t="str">
            <v>QTDN B</v>
          </cell>
          <cell r="E61">
            <v>58</v>
          </cell>
          <cell r="F61" t="str">
            <v>Khoa Quản trị KD</v>
          </cell>
          <cell r="G61">
            <v>13</v>
          </cell>
          <cell r="H61">
            <v>7345000</v>
          </cell>
        </row>
        <row r="62">
          <cell r="B62">
            <v>11161993</v>
          </cell>
          <cell r="C62" t="str">
            <v>Hoàng Minh Hoàng</v>
          </cell>
          <cell r="D62" t="str">
            <v>KTĐT 58B</v>
          </cell>
          <cell r="E62">
            <v>58</v>
          </cell>
          <cell r="F62" t="str">
            <v>Đầu tư</v>
          </cell>
          <cell r="G62">
            <v>13</v>
          </cell>
          <cell r="H62">
            <v>7345000</v>
          </cell>
        </row>
        <row r="63">
          <cell r="B63">
            <v>11166301</v>
          </cell>
          <cell r="C63" t="str">
            <v>Hoàng Thị Thiên</v>
          </cell>
          <cell r="D63" t="str">
            <v>TCDN 58B</v>
          </cell>
          <cell r="E63">
            <v>58</v>
          </cell>
          <cell r="F63" t="str">
            <v>Ngân hàng - Tài chính</v>
          </cell>
          <cell r="G63">
            <v>13</v>
          </cell>
          <cell r="H63">
            <v>7345000</v>
          </cell>
        </row>
        <row r="64">
          <cell r="B64">
            <v>11180320</v>
          </cell>
          <cell r="C64" t="str">
            <v>Nguyễn Quỳnh Anh</v>
          </cell>
          <cell r="D64" t="str">
            <v>Quản trị bán hàng 60</v>
          </cell>
          <cell r="E64">
            <v>60</v>
          </cell>
          <cell r="F64" t="str">
            <v>Marketing</v>
          </cell>
          <cell r="G64">
            <v>13</v>
          </cell>
          <cell r="H64">
            <v>7345000</v>
          </cell>
        </row>
        <row r="65">
          <cell r="B65">
            <v>11173352</v>
          </cell>
          <cell r="C65" t="str">
            <v>Nguyễn Minh Nghĩa</v>
          </cell>
          <cell r="D65" t="str">
            <v>KTNN B</v>
          </cell>
          <cell r="E65">
            <v>59</v>
          </cell>
          <cell r="F65" t="str">
            <v>BĐS&amp;KTTN</v>
          </cell>
          <cell r="G65">
            <v>18</v>
          </cell>
          <cell r="H65">
            <v>7470000</v>
          </cell>
        </row>
        <row r="66">
          <cell r="B66">
            <v>11173640</v>
          </cell>
          <cell r="C66" t="str">
            <v>Trần Thị Nhung</v>
          </cell>
          <cell r="D66" t="str">
            <v>tin học kinh tế59</v>
          </cell>
          <cell r="E66">
            <v>59</v>
          </cell>
          <cell r="F66" t="str">
            <v>Viện CNTT&amp;KTS</v>
          </cell>
          <cell r="G66">
            <v>18</v>
          </cell>
          <cell r="H66">
            <v>7470000</v>
          </cell>
        </row>
        <row r="67">
          <cell r="B67">
            <v>11174016</v>
          </cell>
          <cell r="C67" t="str">
            <v>Nguyễn Thị Hồng Quỳnh</v>
          </cell>
          <cell r="D67" t="str">
            <v>Hệ thống thông tin quản lý 59</v>
          </cell>
          <cell r="E67">
            <v>59</v>
          </cell>
          <cell r="F67" t="str">
            <v>Viện CNTT&amp;KTS</v>
          </cell>
          <cell r="G67">
            <v>18</v>
          </cell>
          <cell r="H67">
            <v>7470000</v>
          </cell>
        </row>
        <row r="68">
          <cell r="B68">
            <v>11176272</v>
          </cell>
          <cell r="C68" t="str">
            <v>Nông Văn Dũng</v>
          </cell>
          <cell r="D68" t="str">
            <v>Kinh tế học 59</v>
          </cell>
          <cell r="E68">
            <v>59</v>
          </cell>
          <cell r="F68" t="str">
            <v>Kinh tế học</v>
          </cell>
          <cell r="G68">
            <v>18</v>
          </cell>
          <cell r="H68">
            <v>7470000</v>
          </cell>
        </row>
        <row r="69">
          <cell r="B69">
            <v>11171610</v>
          </cell>
          <cell r="C69" t="str">
            <v>Trần Thị Thanh Hiền</v>
          </cell>
          <cell r="D69" t="str">
            <v>Quản lý kinh tế 59A</v>
          </cell>
          <cell r="E69">
            <v>59</v>
          </cell>
          <cell r="F69" t="str">
            <v>Khoa học quản lý</v>
          </cell>
          <cell r="G69">
            <v>15</v>
          </cell>
          <cell r="H69">
            <v>7575000</v>
          </cell>
        </row>
        <row r="70">
          <cell r="B70">
            <v>11173620</v>
          </cell>
          <cell r="C70" t="str">
            <v>Nguyễn Thị Hồng Nhung</v>
          </cell>
          <cell r="D70" t="str">
            <v>Quản trị nhân lực 59 A</v>
          </cell>
          <cell r="E70">
            <v>59</v>
          </cell>
          <cell r="F70" t="str">
            <v>Kinh tế và QLNNL</v>
          </cell>
          <cell r="G70">
            <v>15</v>
          </cell>
          <cell r="H70">
            <v>7575000</v>
          </cell>
        </row>
        <row r="71">
          <cell r="B71">
            <v>11180935</v>
          </cell>
          <cell r="C71" t="str">
            <v>Hà Thị Diệp</v>
          </cell>
          <cell r="D71" t="str">
            <v>Quản lý dự án</v>
          </cell>
          <cell r="E71">
            <v>60</v>
          </cell>
          <cell r="F71" t="str">
            <v>Đầu tư</v>
          </cell>
          <cell r="G71">
            <v>15</v>
          </cell>
          <cell r="H71">
            <v>7575000</v>
          </cell>
        </row>
        <row r="72">
          <cell r="B72">
            <v>11183568</v>
          </cell>
          <cell r="C72" t="str">
            <v>Quách Thị Thanh Ngân</v>
          </cell>
          <cell r="D72" t="str">
            <v>Logistics và quản lý chuỗi cung ứng 60</v>
          </cell>
          <cell r="E72">
            <v>60</v>
          </cell>
          <cell r="F72" t="str">
            <v>Viện Thương mại và KTQT</v>
          </cell>
          <cell r="G72">
            <v>15</v>
          </cell>
          <cell r="H72">
            <v>7575000</v>
          </cell>
        </row>
        <row r="73">
          <cell r="B73">
            <v>11171002</v>
          </cell>
          <cell r="C73" t="str">
            <v>Nguyễn Tiến Dũng</v>
          </cell>
          <cell r="D73" t="str">
            <v>CNTT 59B</v>
          </cell>
          <cell r="E73">
            <v>59</v>
          </cell>
          <cell r="F73" t="str">
            <v>CNTT&amp;KTS</v>
          </cell>
          <cell r="G73">
            <v>19</v>
          </cell>
          <cell r="H73">
            <v>7885000</v>
          </cell>
        </row>
        <row r="74">
          <cell r="B74">
            <v>11173897</v>
          </cell>
          <cell r="C74" t="str">
            <v>Triệu Thị Phượng</v>
          </cell>
          <cell r="D74" t="str">
            <v>KTNN&amp;PTNT 59B</v>
          </cell>
          <cell r="E74">
            <v>59</v>
          </cell>
          <cell r="F74" t="str">
            <v>BĐS&amp;KTTN</v>
          </cell>
          <cell r="G74">
            <v>19</v>
          </cell>
          <cell r="H74">
            <v>7885000</v>
          </cell>
        </row>
        <row r="75">
          <cell r="B75">
            <v>11174316</v>
          </cell>
          <cell r="C75" t="str">
            <v>Lê Thị Thanh Thảo</v>
          </cell>
          <cell r="D75" t="str">
            <v>KTNN 59B</v>
          </cell>
          <cell r="E75">
            <v>59</v>
          </cell>
          <cell r="F75" t="str">
            <v>BĐS&amp;KTTN</v>
          </cell>
          <cell r="G75">
            <v>19</v>
          </cell>
          <cell r="H75">
            <v>7885000</v>
          </cell>
        </row>
        <row r="76">
          <cell r="B76">
            <v>11174405</v>
          </cell>
          <cell r="C76" t="str">
            <v>Phạm Thị Phương Thảo</v>
          </cell>
          <cell r="D76" t="str">
            <v>CÔNG NGHỆ THÔNG TIN B</v>
          </cell>
          <cell r="E76">
            <v>59</v>
          </cell>
          <cell r="F76" t="str">
            <v>Viện CNTT&amp;KTS</v>
          </cell>
          <cell r="G76">
            <v>19</v>
          </cell>
          <cell r="H76">
            <v>7885000</v>
          </cell>
        </row>
        <row r="77">
          <cell r="B77">
            <v>11166252</v>
          </cell>
          <cell r="C77" t="str">
            <v>Bùi Ngọc Linh</v>
          </cell>
          <cell r="D77" t="str">
            <v>Kế toán 58A</v>
          </cell>
          <cell r="E77">
            <v>58</v>
          </cell>
          <cell r="F77" t="str">
            <v>Kế toán - Kiểm toán</v>
          </cell>
          <cell r="G77">
            <v>14</v>
          </cell>
          <cell r="H77">
            <v>7910000</v>
          </cell>
        </row>
        <row r="78">
          <cell r="B78">
            <v>11183033</v>
          </cell>
          <cell r="C78" t="str">
            <v>Dương Vũ Thành Long</v>
          </cell>
          <cell r="D78" t="str">
            <v>TT Marketing</v>
          </cell>
          <cell r="E78">
            <v>60</v>
          </cell>
          <cell r="F78" t="str">
            <v>Marketing</v>
          </cell>
          <cell r="G78">
            <v>14</v>
          </cell>
          <cell r="H78">
            <v>7910000</v>
          </cell>
        </row>
        <row r="79">
          <cell r="B79">
            <v>11165680</v>
          </cell>
          <cell r="C79" t="str">
            <v>Quân Thị Tú</v>
          </cell>
          <cell r="D79" t="str">
            <v>Ngân hàng 58A</v>
          </cell>
          <cell r="E79">
            <v>58</v>
          </cell>
          <cell r="F79" t="str">
            <v>NH-TC</v>
          </cell>
          <cell r="G79">
            <v>16</v>
          </cell>
          <cell r="H79">
            <v>8080000</v>
          </cell>
        </row>
        <row r="80">
          <cell r="B80">
            <v>11166107</v>
          </cell>
          <cell r="C80" t="str">
            <v>Lý Tả Mẩy</v>
          </cell>
          <cell r="D80" t="str">
            <v>QTDL 58</v>
          </cell>
          <cell r="E80">
            <v>58</v>
          </cell>
          <cell r="F80" t="str">
            <v>Du lịch - Khách sạn</v>
          </cell>
          <cell r="G80">
            <v>16</v>
          </cell>
          <cell r="H80">
            <v>8080000</v>
          </cell>
        </row>
        <row r="81">
          <cell r="B81">
            <v>11166243</v>
          </cell>
          <cell r="C81" t="str">
            <v>Hà Văn Kiệt</v>
          </cell>
          <cell r="D81" t="str">
            <v>KT&amp;QLNNL 58</v>
          </cell>
          <cell r="E81">
            <v>58</v>
          </cell>
          <cell r="F81" t="str">
            <v>KT&amp;QNNNL</v>
          </cell>
          <cell r="G81">
            <v>16</v>
          </cell>
          <cell r="H81">
            <v>8080000</v>
          </cell>
        </row>
        <row r="82">
          <cell r="B82">
            <v>11171336</v>
          </cell>
          <cell r="C82" t="str">
            <v>Phạm Thị Hà</v>
          </cell>
          <cell r="D82" t="str">
            <v>Quản trị chất lượng 59</v>
          </cell>
          <cell r="E82">
            <v>59</v>
          </cell>
          <cell r="F82" t="str">
            <v>Khoa Quản trị kinh doanh</v>
          </cell>
          <cell r="G82">
            <v>16</v>
          </cell>
          <cell r="H82">
            <v>8080000</v>
          </cell>
        </row>
        <row r="83">
          <cell r="B83">
            <v>11172676</v>
          </cell>
          <cell r="C83" t="str">
            <v>Nguyễn Thị Linh</v>
          </cell>
          <cell r="D83" t="str">
            <v>Quản trị lữ hành 59</v>
          </cell>
          <cell r="E83">
            <v>59</v>
          </cell>
          <cell r="F83" t="str">
            <v>Du lịch khách sạn</v>
          </cell>
          <cell r="G83">
            <v>16</v>
          </cell>
          <cell r="H83">
            <v>8080000</v>
          </cell>
        </row>
        <row r="84">
          <cell r="B84">
            <v>11175376</v>
          </cell>
          <cell r="C84" t="str">
            <v>Lã Thị Hải Yến</v>
          </cell>
          <cell r="D84" t="str">
            <v>QTKS 59</v>
          </cell>
          <cell r="E84">
            <v>59</v>
          </cell>
          <cell r="F84" t="str">
            <v>Du lịch  -KS</v>
          </cell>
          <cell r="G84">
            <v>16</v>
          </cell>
          <cell r="H84">
            <v>8080000</v>
          </cell>
        </row>
        <row r="85">
          <cell r="B85">
            <v>11176318</v>
          </cell>
          <cell r="C85" t="str">
            <v>Trương Minh Tuấn</v>
          </cell>
          <cell r="D85" t="str">
            <v>QTKS 59</v>
          </cell>
          <cell r="E85">
            <v>59</v>
          </cell>
          <cell r="F85" t="str">
            <v>Du lịch - Khách sạn</v>
          </cell>
          <cell r="G85">
            <v>16</v>
          </cell>
          <cell r="H85">
            <v>8080000</v>
          </cell>
        </row>
        <row r="86">
          <cell r="B86">
            <v>11180220</v>
          </cell>
          <cell r="C86" t="str">
            <v>Lý Thị Minh Anh</v>
          </cell>
          <cell r="D86" t="str">
            <v>Logistic 60</v>
          </cell>
          <cell r="E86">
            <v>60</v>
          </cell>
          <cell r="F86" t="str">
            <v xml:space="preserve"> TM-KTQT</v>
          </cell>
          <cell r="G86">
            <v>16</v>
          </cell>
          <cell r="H86">
            <v>8080000</v>
          </cell>
        </row>
        <row r="87">
          <cell r="B87">
            <v>11184484</v>
          </cell>
          <cell r="C87" t="str">
            <v>Nguyễn Ngọc Thành</v>
          </cell>
          <cell r="D87" t="str">
            <v>Tiếng Anh Thương Mại 60A</v>
          </cell>
          <cell r="E87">
            <v>60</v>
          </cell>
          <cell r="F87" t="str">
            <v>Ngoại ngữ kinh tế</v>
          </cell>
          <cell r="G87">
            <v>16</v>
          </cell>
          <cell r="H87">
            <v>8080000</v>
          </cell>
        </row>
        <row r="88">
          <cell r="B88">
            <v>11185511</v>
          </cell>
          <cell r="C88" t="str">
            <v>Dương Thảo Vân</v>
          </cell>
          <cell r="D88" t="str">
            <v>QTKD TM A</v>
          </cell>
          <cell r="E88">
            <v>60</v>
          </cell>
          <cell r="F88" t="str">
            <v>TM&amp;KTQT</v>
          </cell>
          <cell r="G88">
            <v>16</v>
          </cell>
          <cell r="H88">
            <v>8080000</v>
          </cell>
        </row>
        <row r="89">
          <cell r="B89">
            <v>11174266</v>
          </cell>
          <cell r="C89" t="str">
            <v>Trần Xuân Thành</v>
          </cell>
          <cell r="D89" t="str">
            <v>KTBĐS &amp; ĐC</v>
          </cell>
          <cell r="E89">
            <v>59</v>
          </cell>
          <cell r="F89" t="str">
            <v>BĐS&amp;KTTN</v>
          </cell>
          <cell r="G89">
            <v>20</v>
          </cell>
          <cell r="H89">
            <v>8300000</v>
          </cell>
        </row>
        <row r="90">
          <cell r="B90">
            <v>11175177</v>
          </cell>
          <cell r="C90" t="str">
            <v>Tống Thị Tươm</v>
          </cell>
          <cell r="D90" t="str">
            <v>Kinh Tế Học 59</v>
          </cell>
          <cell r="E90">
            <v>59</v>
          </cell>
          <cell r="F90" t="str">
            <v>Kinh tế học</v>
          </cell>
          <cell r="G90">
            <v>20</v>
          </cell>
          <cell r="H90">
            <v>8300000</v>
          </cell>
        </row>
        <row r="91">
          <cell r="B91">
            <v>11181132</v>
          </cell>
          <cell r="C91" t="str">
            <v>Phạm Thùy Dương</v>
          </cell>
          <cell r="D91" t="str">
            <v>Kinh doanh bất động sản 60A</v>
          </cell>
          <cell r="E91">
            <v>60</v>
          </cell>
          <cell r="F91" t="str">
            <v>Bất động sản kinh tế và tài nguyên</v>
          </cell>
          <cell r="G91">
            <v>20</v>
          </cell>
          <cell r="H91">
            <v>8300000</v>
          </cell>
        </row>
        <row r="92">
          <cell r="B92">
            <v>11183539</v>
          </cell>
          <cell r="C92" t="str">
            <v>Đinh Thị Kim Ngân</v>
          </cell>
          <cell r="D92" t="str">
            <v>Hệ thống thông tin quản lý 60</v>
          </cell>
          <cell r="E92">
            <v>60</v>
          </cell>
          <cell r="F92" t="str">
            <v>Viện CNTT&amp;KTS</v>
          </cell>
          <cell r="G92">
            <v>20</v>
          </cell>
          <cell r="H92">
            <v>8300000</v>
          </cell>
        </row>
        <row r="93">
          <cell r="B93">
            <v>11161397</v>
          </cell>
          <cell r="C93" t="str">
            <v>Trần Thu Hà</v>
          </cell>
          <cell r="D93" t="str">
            <v>KTNN&amp;PTNT 58</v>
          </cell>
          <cell r="E93">
            <v>58</v>
          </cell>
          <cell r="F93" t="str">
            <v>BĐS&amp;KTTN</v>
          </cell>
          <cell r="G93">
            <v>19</v>
          </cell>
          <cell r="H93">
            <v>8425000</v>
          </cell>
        </row>
        <row r="94">
          <cell r="B94">
            <v>11166305</v>
          </cell>
          <cell r="C94" t="str">
            <v>Đoàn Anh Thư</v>
          </cell>
          <cell r="D94" t="str">
            <v>Kiểm toán 58A</v>
          </cell>
          <cell r="E94">
            <v>58</v>
          </cell>
          <cell r="F94" t="str">
            <v>Kế toán - Kiểm toán</v>
          </cell>
          <cell r="G94">
            <v>15</v>
          </cell>
          <cell r="H94">
            <v>8475000</v>
          </cell>
        </row>
        <row r="95">
          <cell r="B95">
            <v>11170196</v>
          </cell>
          <cell r="C95" t="str">
            <v>Ngô Thị Kim Anh</v>
          </cell>
          <cell r="D95" t="str">
            <v>Kinh tế Quốc tế 59B</v>
          </cell>
          <cell r="E95">
            <v>59</v>
          </cell>
          <cell r="F95" t="str">
            <v>Viện Thương mại và KTQT</v>
          </cell>
          <cell r="G95">
            <v>15</v>
          </cell>
          <cell r="H95">
            <v>8475000</v>
          </cell>
        </row>
        <row r="96">
          <cell r="B96">
            <v>11171446</v>
          </cell>
          <cell r="C96" t="str">
            <v>Nguyễn Thị Bích Hằng</v>
          </cell>
          <cell r="D96" t="str">
            <v>Truyền thông Marketing 59</v>
          </cell>
          <cell r="E96">
            <v>59</v>
          </cell>
          <cell r="F96" t="str">
            <v>Marketing</v>
          </cell>
          <cell r="G96">
            <v>15</v>
          </cell>
          <cell r="H96">
            <v>8475000</v>
          </cell>
        </row>
        <row r="97">
          <cell r="B97">
            <v>11174585</v>
          </cell>
          <cell r="C97" t="str">
            <v>Hà Lệ Thúy</v>
          </cell>
          <cell r="D97" t="str">
            <v>Kiểm toán 59B</v>
          </cell>
          <cell r="E97">
            <v>59</v>
          </cell>
          <cell r="F97" t="str">
            <v>Kế toán - Kiểm toán</v>
          </cell>
          <cell r="G97">
            <v>15</v>
          </cell>
          <cell r="H97">
            <v>8475000</v>
          </cell>
        </row>
        <row r="98">
          <cell r="B98">
            <v>11170482</v>
          </cell>
          <cell r="C98" t="str">
            <v>Lương Ngọc Ánh</v>
          </cell>
          <cell r="D98" t="str">
            <v>QTCL 59</v>
          </cell>
          <cell r="E98">
            <v>59</v>
          </cell>
          <cell r="F98" t="str">
            <v>Khoa QTKD</v>
          </cell>
          <cell r="G98">
            <v>17</v>
          </cell>
          <cell r="H98">
            <v>8585000</v>
          </cell>
        </row>
        <row r="99">
          <cell r="B99">
            <v>11171053</v>
          </cell>
          <cell r="C99" t="str">
            <v xml:space="preserve">Nguyễn Thị Thùy Dương </v>
          </cell>
          <cell r="D99" t="str">
            <v>Toán tài chính 59</v>
          </cell>
          <cell r="E99">
            <v>59</v>
          </cell>
          <cell r="F99" t="str">
            <v>Toán kinh tế</v>
          </cell>
          <cell r="G99">
            <v>17</v>
          </cell>
          <cell r="H99">
            <v>8585000</v>
          </cell>
        </row>
        <row r="100">
          <cell r="B100">
            <v>11180036</v>
          </cell>
          <cell r="C100" t="str">
            <v>Phùng Minh An</v>
          </cell>
          <cell r="D100" t="str">
            <v>QHCC 60</v>
          </cell>
          <cell r="E100">
            <v>60</v>
          </cell>
          <cell r="F100" t="str">
            <v>Marketing</v>
          </cell>
          <cell r="G100">
            <v>17</v>
          </cell>
          <cell r="H100">
            <v>8585000</v>
          </cell>
        </row>
        <row r="101">
          <cell r="B101">
            <v>11185531</v>
          </cell>
          <cell r="C101" t="str">
            <v>Nguyễn Thị Vân</v>
          </cell>
          <cell r="D101" t="str">
            <v>Logistics và Quản lý chuỗi cung ứng</v>
          </cell>
          <cell r="E101">
            <v>60</v>
          </cell>
          <cell r="F101" t="str">
            <v>Viện Thương mại và KTQT</v>
          </cell>
          <cell r="G101">
            <v>17</v>
          </cell>
          <cell r="H101">
            <v>8585000</v>
          </cell>
        </row>
        <row r="102">
          <cell r="B102">
            <v>11173718</v>
          </cell>
          <cell r="C102" t="str">
            <v>Hà Kim Phụng</v>
          </cell>
          <cell r="D102" t="str">
            <v>KTNN 59B</v>
          </cell>
          <cell r="E102">
            <v>59</v>
          </cell>
          <cell r="F102" t="str">
            <v>BĐS&amp;KTTN</v>
          </cell>
          <cell r="G102">
            <v>21</v>
          </cell>
          <cell r="H102">
            <v>8715000</v>
          </cell>
        </row>
        <row r="103">
          <cell r="B103">
            <v>11174465</v>
          </cell>
          <cell r="C103" t="str">
            <v>Lại Thị Thơ</v>
          </cell>
          <cell r="D103" t="str">
            <v>Tin Học Kinh Tế 59</v>
          </cell>
          <cell r="E103">
            <v>59</v>
          </cell>
          <cell r="F103" t="str">
            <v>Viện CNTT&amp;KTS</v>
          </cell>
          <cell r="G103">
            <v>21</v>
          </cell>
          <cell r="H103">
            <v>8715000</v>
          </cell>
        </row>
        <row r="104">
          <cell r="B104">
            <v>11182783</v>
          </cell>
          <cell r="C104" t="str">
            <v>Nguyễn Phương Linh</v>
          </cell>
          <cell r="D104" t="str">
            <v>HTTT QL 60</v>
          </cell>
          <cell r="E104">
            <v>60</v>
          </cell>
          <cell r="F104" t="str">
            <v>CNTT&amp;KTS</v>
          </cell>
          <cell r="G104">
            <v>21</v>
          </cell>
          <cell r="H104">
            <v>8715000</v>
          </cell>
        </row>
        <row r="105">
          <cell r="B105">
            <v>11183293</v>
          </cell>
          <cell r="C105" t="str">
            <v>Nguyễn Đức Mạnh</v>
          </cell>
          <cell r="D105" t="str">
            <v>QT Marketing 60B</v>
          </cell>
          <cell r="E105">
            <v>60</v>
          </cell>
          <cell r="F105" t="str">
            <v>Marketing</v>
          </cell>
          <cell r="G105">
            <v>16</v>
          </cell>
          <cell r="H105">
            <v>9040000</v>
          </cell>
        </row>
        <row r="106">
          <cell r="B106">
            <v>11166294</v>
          </cell>
          <cell r="C106" t="str">
            <v>Bế Quang Tùng</v>
          </cell>
          <cell r="D106" t="str">
            <v>Hải quan 58</v>
          </cell>
          <cell r="E106">
            <v>58</v>
          </cell>
          <cell r="F106" t="str">
            <v>TM&amp;KTQT</v>
          </cell>
          <cell r="G106">
            <v>18</v>
          </cell>
          <cell r="H106">
            <v>9090000</v>
          </cell>
        </row>
        <row r="107">
          <cell r="B107">
            <v>11171896</v>
          </cell>
          <cell r="C107" t="str">
            <v>Trương Thị Thu Huệ</v>
          </cell>
          <cell r="D107" t="str">
            <v>QTKDTM 59B</v>
          </cell>
          <cell r="E107">
            <v>59</v>
          </cell>
          <cell r="F107" t="str">
            <v>Viện Thương mại và KTQT</v>
          </cell>
          <cell r="G107">
            <v>18</v>
          </cell>
          <cell r="H107">
            <v>9090000</v>
          </cell>
        </row>
        <row r="108">
          <cell r="B108">
            <v>11174677</v>
          </cell>
          <cell r="C108" t="str">
            <v>Vũ Thị Thủy</v>
          </cell>
          <cell r="D108" t="str">
            <v>Quản trị chất lượng 59</v>
          </cell>
          <cell r="E108">
            <v>59</v>
          </cell>
          <cell r="F108" t="str">
            <v>Khoa Quản trị kinh doanh</v>
          </cell>
          <cell r="G108">
            <v>18</v>
          </cell>
          <cell r="H108">
            <v>9090000</v>
          </cell>
        </row>
        <row r="109">
          <cell r="B109">
            <v>11180581</v>
          </cell>
          <cell r="C109" t="str">
            <v>Hồ Thị Ngọc Ánh</v>
          </cell>
          <cell r="D109" t="str">
            <v>Quản trị kinh doanh thương mại 60b</v>
          </cell>
          <cell r="E109">
            <v>60</v>
          </cell>
          <cell r="F109" t="str">
            <v>Viện Thương mại và KTQT</v>
          </cell>
          <cell r="G109">
            <v>18</v>
          </cell>
          <cell r="H109">
            <v>9090000</v>
          </cell>
        </row>
        <row r="110">
          <cell r="B110">
            <v>11180990</v>
          </cell>
          <cell r="C110" t="str">
            <v>Nguyễn Hải Đức</v>
          </cell>
          <cell r="D110" t="str">
            <v>Kinh tế Bảo Hiểm 60B</v>
          </cell>
          <cell r="E110">
            <v>60</v>
          </cell>
          <cell r="F110" t="str">
            <v>Bảo hiểm</v>
          </cell>
          <cell r="G110">
            <v>18</v>
          </cell>
          <cell r="H110">
            <v>9090000</v>
          </cell>
        </row>
        <row r="111">
          <cell r="B111">
            <v>11181682</v>
          </cell>
          <cell r="C111" t="str">
            <v>Nguyễn Thị Thu Hiền</v>
          </cell>
          <cell r="D111" t="str">
            <v>Luật KDQT 60</v>
          </cell>
          <cell r="E111">
            <v>60</v>
          </cell>
          <cell r="F111" t="str">
            <v>Luật Kinh tế</v>
          </cell>
          <cell r="G111">
            <v>18</v>
          </cell>
          <cell r="H111">
            <v>9090000</v>
          </cell>
        </row>
        <row r="112">
          <cell r="B112">
            <v>11181822</v>
          </cell>
          <cell r="C112" t="str">
            <v>Nguyễn Hoàng Quỳnh Hoa</v>
          </cell>
          <cell r="D112" t="str">
            <v>QTDN 60B</v>
          </cell>
          <cell r="E112">
            <v>60</v>
          </cell>
          <cell r="F112" t="str">
            <v>Khoa Quản trị KD</v>
          </cell>
          <cell r="G112">
            <v>18</v>
          </cell>
          <cell r="H112">
            <v>9090000</v>
          </cell>
        </row>
        <row r="113">
          <cell r="B113">
            <v>11182229</v>
          </cell>
          <cell r="C113" t="str">
            <v>Phạm Đức Huy</v>
          </cell>
          <cell r="D113" t="str">
            <v>QTKDTH 60C</v>
          </cell>
          <cell r="E113">
            <v>60</v>
          </cell>
          <cell r="F113" t="str">
            <v>Khoa Quản trị KD</v>
          </cell>
          <cell r="G113">
            <v>18</v>
          </cell>
          <cell r="H113">
            <v>9090000</v>
          </cell>
        </row>
        <row r="114">
          <cell r="B114">
            <v>11182339</v>
          </cell>
          <cell r="C114" t="str">
            <v>Phạm Lê Minh Huyền</v>
          </cell>
          <cell r="D114" t="str">
            <v>Luật KDQT 60</v>
          </cell>
          <cell r="E114">
            <v>60</v>
          </cell>
          <cell r="F114" t="str">
            <v>Luật</v>
          </cell>
          <cell r="G114">
            <v>18</v>
          </cell>
          <cell r="H114">
            <v>9090000</v>
          </cell>
        </row>
        <row r="115">
          <cell r="B115">
            <v>11183682</v>
          </cell>
          <cell r="C115" t="str">
            <v>Nguyễn Thi Hải Ngọc</v>
          </cell>
          <cell r="D115" t="str">
            <v>Toán Kinh tế 60</v>
          </cell>
          <cell r="E115">
            <v>60</v>
          </cell>
          <cell r="F115" t="str">
            <v>Toán Kinh tế</v>
          </cell>
          <cell r="G115">
            <v>18</v>
          </cell>
          <cell r="H115">
            <v>9090000</v>
          </cell>
        </row>
        <row r="116">
          <cell r="B116">
            <v>11186375</v>
          </cell>
          <cell r="C116" t="str">
            <v>Trương Tiến Đạt</v>
          </cell>
          <cell r="D116" t="str">
            <v>QTKDTH 60C</v>
          </cell>
          <cell r="E116">
            <v>60</v>
          </cell>
          <cell r="F116" t="str">
            <v>Khoa Quản trị KD</v>
          </cell>
          <cell r="G116">
            <v>18</v>
          </cell>
          <cell r="H116">
            <v>9090000</v>
          </cell>
        </row>
        <row r="117">
          <cell r="B117">
            <v>11173557</v>
          </cell>
          <cell r="C117" t="str">
            <v>Nguyễn Yến Nhi</v>
          </cell>
          <cell r="D117" t="str">
            <v>Kinh tế học 59</v>
          </cell>
          <cell r="E117">
            <v>59</v>
          </cell>
          <cell r="F117" t="str">
            <v>Kinh tế học</v>
          </cell>
          <cell r="G117">
            <v>22</v>
          </cell>
          <cell r="H117">
            <v>9130000</v>
          </cell>
        </row>
        <row r="118">
          <cell r="B118">
            <v>11174574</v>
          </cell>
          <cell r="C118" t="str">
            <v>Nguyễn Thị Thương</v>
          </cell>
          <cell r="D118" t="str">
            <v>Kinh Tế Học 59</v>
          </cell>
          <cell r="E118">
            <v>59</v>
          </cell>
          <cell r="F118" t="str">
            <v>Kinh tế học</v>
          </cell>
          <cell r="G118">
            <v>22</v>
          </cell>
          <cell r="H118">
            <v>9130000</v>
          </cell>
        </row>
        <row r="119">
          <cell r="B119">
            <v>11180489</v>
          </cell>
          <cell r="C119" t="str">
            <v>Trần Lan Anh</v>
          </cell>
          <cell r="D119" t="str">
            <v>HTTT QL 60</v>
          </cell>
          <cell r="E119">
            <v>60</v>
          </cell>
          <cell r="F119" t="str">
            <v>CNTT&amp;KTS</v>
          </cell>
          <cell r="G119">
            <v>22</v>
          </cell>
          <cell r="H119">
            <v>9130000</v>
          </cell>
        </row>
        <row r="120">
          <cell r="B120">
            <v>11180845</v>
          </cell>
          <cell r="C120" t="str">
            <v>Lữ Thị Kim Cương</v>
          </cell>
          <cell r="D120" t="str">
            <v>KTNN&amp;PTNT 60</v>
          </cell>
          <cell r="E120">
            <v>60</v>
          </cell>
          <cell r="F120" t="str">
            <v>BĐS&amp;KTTN</v>
          </cell>
          <cell r="G120">
            <v>22</v>
          </cell>
          <cell r="H120">
            <v>9130000</v>
          </cell>
        </row>
        <row r="121">
          <cell r="B121">
            <v>11181099</v>
          </cell>
          <cell r="C121" t="str">
            <v>Hà Thùy Dương</v>
          </cell>
          <cell r="D121" t="str">
            <v>KTNN&amp;PTNT 60</v>
          </cell>
          <cell r="E121">
            <v>60</v>
          </cell>
          <cell r="F121" t="str">
            <v>BĐS&amp;KTTN</v>
          </cell>
          <cell r="G121">
            <v>22</v>
          </cell>
          <cell r="H121">
            <v>9130000</v>
          </cell>
        </row>
        <row r="122">
          <cell r="B122">
            <v>11183460</v>
          </cell>
          <cell r="C122" t="str">
            <v>Nguyễn Hoàng Nam</v>
          </cell>
          <cell r="D122" t="str">
            <v>CNTT 60A</v>
          </cell>
          <cell r="E122">
            <v>60</v>
          </cell>
          <cell r="F122" t="str">
            <v>CNTT&amp;KTS</v>
          </cell>
          <cell r="G122">
            <v>22</v>
          </cell>
          <cell r="H122">
            <v>9130000</v>
          </cell>
        </row>
        <row r="123">
          <cell r="B123">
            <v>11184098</v>
          </cell>
          <cell r="C123" t="str">
            <v>Trần Minh Phương</v>
          </cell>
          <cell r="D123" t="str">
            <v>Kinh tế tài nguyên 60B</v>
          </cell>
          <cell r="E123">
            <v>60</v>
          </cell>
          <cell r="F123" t="str">
            <v>Bất động sản kinh tế và tài nguyên</v>
          </cell>
          <cell r="G123">
            <v>22</v>
          </cell>
          <cell r="H123">
            <v>9130000</v>
          </cell>
        </row>
        <row r="124">
          <cell r="B124">
            <v>11184703</v>
          </cell>
          <cell r="C124" t="str">
            <v>Nguyễn Thị Thơm</v>
          </cell>
          <cell r="D124" t="str">
            <v>Kinh tế học 60</v>
          </cell>
          <cell r="E124">
            <v>60</v>
          </cell>
          <cell r="F124" t="str">
            <v xml:space="preserve">Kinh tế học </v>
          </cell>
          <cell r="G124">
            <v>22</v>
          </cell>
          <cell r="H124">
            <v>9130000</v>
          </cell>
        </row>
        <row r="125">
          <cell r="B125">
            <v>11161493</v>
          </cell>
          <cell r="C125" t="str">
            <v>Lê Thị Thanh Hằng</v>
          </cell>
          <cell r="D125" t="str">
            <v>Kinh tế phát triển 58A</v>
          </cell>
          <cell r="E125">
            <v>58</v>
          </cell>
          <cell r="F125" t="str">
            <v>Kế hoạch phát triển</v>
          </cell>
          <cell r="G125">
            <v>18</v>
          </cell>
          <cell r="H125">
            <v>9450000</v>
          </cell>
        </row>
        <row r="126">
          <cell r="B126">
            <v>11176302</v>
          </cell>
          <cell r="C126" t="str">
            <v>Giàng Thị Dủa</v>
          </cell>
          <cell r="D126" t="str">
            <v>KTNN&amp;PTNT  59</v>
          </cell>
          <cell r="E126">
            <v>59</v>
          </cell>
          <cell r="F126" t="str">
            <v>BĐS&amp;KTTN</v>
          </cell>
          <cell r="G126">
            <v>23</v>
          </cell>
          <cell r="H126">
            <v>9545000</v>
          </cell>
        </row>
        <row r="127">
          <cell r="B127">
            <v>11184590</v>
          </cell>
          <cell r="C127" t="str">
            <v xml:space="preserve">Nguyễn Thị Phương Thảo </v>
          </cell>
          <cell r="D127" t="str">
            <v>Tin học kinh tế 60</v>
          </cell>
          <cell r="E127">
            <v>60</v>
          </cell>
          <cell r="F127" t="str">
            <v>Viện CNTT&amp;KTS</v>
          </cell>
          <cell r="G127">
            <v>23</v>
          </cell>
          <cell r="H127">
            <v>9545000</v>
          </cell>
        </row>
        <row r="128">
          <cell r="B128">
            <v>11185671</v>
          </cell>
          <cell r="C128" t="str">
            <v>Bùi Thị Yến</v>
          </cell>
          <cell r="D128" t="str">
            <v>Kinh tế học 60</v>
          </cell>
          <cell r="E128">
            <v>60</v>
          </cell>
          <cell r="F128" t="str">
            <v>Kinh tế học</v>
          </cell>
          <cell r="G128">
            <v>23</v>
          </cell>
          <cell r="H128">
            <v>9545000</v>
          </cell>
        </row>
        <row r="129">
          <cell r="B129">
            <v>11186354</v>
          </cell>
          <cell r="C129" t="str">
            <v>Nguyễn Thị Tuyết Mai</v>
          </cell>
          <cell r="D129" t="str">
            <v>KTNN&amp;PTNT 60</v>
          </cell>
          <cell r="E129">
            <v>60</v>
          </cell>
          <cell r="F129" t="str">
            <v>BĐS&amp;KTTN</v>
          </cell>
          <cell r="G129">
            <v>23</v>
          </cell>
          <cell r="H129">
            <v>9545000</v>
          </cell>
        </row>
        <row r="130">
          <cell r="B130">
            <v>11171236</v>
          </cell>
          <cell r="C130" t="str">
            <v>Đỗ Thị Hà</v>
          </cell>
          <cell r="D130" t="str">
            <v>Tài chính quốc tế 59B</v>
          </cell>
          <cell r="E130">
            <v>59</v>
          </cell>
          <cell r="F130" t="str">
            <v>Viện Ngân hàng - Tài chính</v>
          </cell>
          <cell r="G130">
            <v>19</v>
          </cell>
          <cell r="H130">
            <v>9595000</v>
          </cell>
        </row>
        <row r="131">
          <cell r="B131">
            <v>11171541</v>
          </cell>
          <cell r="C131" t="str">
            <v>Vũ Thị Hạnh</v>
          </cell>
          <cell r="D131" t="str">
            <v>Thị trường chứng khoán 59</v>
          </cell>
          <cell r="E131">
            <v>59</v>
          </cell>
          <cell r="F131" t="str">
            <v>Viện Ngân hàng - Tài chính</v>
          </cell>
          <cell r="G131">
            <v>19</v>
          </cell>
          <cell r="H131">
            <v>9595000</v>
          </cell>
        </row>
        <row r="132">
          <cell r="B132">
            <v>11171855</v>
          </cell>
          <cell r="C132" t="str">
            <v>Nguyễn Thị Hồng</v>
          </cell>
          <cell r="D132" t="str">
            <v>Quản trị Lữ hành 59</v>
          </cell>
          <cell r="E132">
            <v>59</v>
          </cell>
          <cell r="F132" t="str">
            <v>Du lịch khách sạn</v>
          </cell>
          <cell r="G132">
            <v>19</v>
          </cell>
          <cell r="H132">
            <v>9595000</v>
          </cell>
        </row>
        <row r="133">
          <cell r="B133">
            <v>11172467</v>
          </cell>
          <cell r="C133" t="str">
            <v>Phan Thị Lanh</v>
          </cell>
          <cell r="D133" t="str">
            <v>Quản trị lữ hành k59</v>
          </cell>
          <cell r="E133">
            <v>59</v>
          </cell>
          <cell r="F133" t="str">
            <v>Du lịch khách sạn</v>
          </cell>
          <cell r="G133">
            <v>19</v>
          </cell>
          <cell r="H133">
            <v>9595000</v>
          </cell>
        </row>
        <row r="134">
          <cell r="B134">
            <v>11172683</v>
          </cell>
          <cell r="C134" t="str">
            <v>Nguyễn Thị Huyền Linh</v>
          </cell>
          <cell r="D134" t="str">
            <v>Quản trị doanh nghiệp 59B</v>
          </cell>
          <cell r="E134">
            <v>59</v>
          </cell>
          <cell r="F134" t="str">
            <v>Khoa Quản trị kinh doanh</v>
          </cell>
          <cell r="G134">
            <v>19</v>
          </cell>
          <cell r="H134">
            <v>9595000</v>
          </cell>
        </row>
        <row r="135">
          <cell r="B135">
            <v>11172938</v>
          </cell>
          <cell r="C135" t="str">
            <v>Nông Thảo Ly</v>
          </cell>
          <cell r="D135" t="str">
            <v>QLKT 59B</v>
          </cell>
          <cell r="E135">
            <v>59</v>
          </cell>
          <cell r="F135" t="str">
            <v>KHQL</v>
          </cell>
          <cell r="G135">
            <v>19</v>
          </cell>
          <cell r="H135">
            <v>9595000</v>
          </cell>
        </row>
        <row r="136">
          <cell r="B136">
            <v>11173293</v>
          </cell>
          <cell r="C136" t="str">
            <v>Vù Thị Nga</v>
          </cell>
          <cell r="D136" t="str">
            <v>QTKS 59</v>
          </cell>
          <cell r="E136">
            <v>59</v>
          </cell>
          <cell r="F136" t="str">
            <v>Du lịch  -KS</v>
          </cell>
          <cell r="G136">
            <v>19</v>
          </cell>
          <cell r="H136">
            <v>9595000</v>
          </cell>
        </row>
        <row r="137">
          <cell r="B137">
            <v>11173497</v>
          </cell>
          <cell r="C137" t="str">
            <v>Lương Thị Như Nguyệt</v>
          </cell>
          <cell r="D137" t="str">
            <v>QTDN 59C</v>
          </cell>
          <cell r="E137">
            <v>59</v>
          </cell>
          <cell r="F137" t="str">
            <v>Khoa Quản trị KD</v>
          </cell>
          <cell r="G137">
            <v>19</v>
          </cell>
          <cell r="H137">
            <v>9595000</v>
          </cell>
        </row>
        <row r="138">
          <cell r="B138">
            <v>11174819</v>
          </cell>
          <cell r="C138" t="str">
            <v>La Linh Trang</v>
          </cell>
          <cell r="D138" t="str">
            <v>Kế hoạch 59A</v>
          </cell>
          <cell r="E138">
            <v>59</v>
          </cell>
          <cell r="F138" t="str">
            <v>KH &amp; PT</v>
          </cell>
          <cell r="G138">
            <v>19</v>
          </cell>
          <cell r="H138">
            <v>9595000</v>
          </cell>
        </row>
        <row r="139">
          <cell r="B139">
            <v>11175126</v>
          </cell>
          <cell r="C139" t="str">
            <v>Nguyễn Quốc Tuấn</v>
          </cell>
          <cell r="D139" t="str">
            <v>Quản lý công</v>
          </cell>
          <cell r="E139">
            <v>59</v>
          </cell>
          <cell r="F139" t="str">
            <v>Khoa học quản lý</v>
          </cell>
          <cell r="G139">
            <v>19</v>
          </cell>
          <cell r="H139">
            <v>9595000</v>
          </cell>
        </row>
        <row r="140">
          <cell r="B140">
            <v>11176328</v>
          </cell>
          <cell r="C140" t="str">
            <v>Hoàng Thị Giang</v>
          </cell>
          <cell r="D140" t="str">
            <v>QTKDTH 59B</v>
          </cell>
          <cell r="E140">
            <v>59</v>
          </cell>
          <cell r="F140" t="str">
            <v>Khoa Quản trị KD</v>
          </cell>
          <cell r="G140">
            <v>19</v>
          </cell>
          <cell r="H140">
            <v>9595000</v>
          </cell>
        </row>
        <row r="141">
          <cell r="B141">
            <v>11181636</v>
          </cell>
          <cell r="C141" t="str">
            <v>NGUYỄN THỊ HẬU</v>
          </cell>
          <cell r="D141" t="str">
            <v>Quan hệ công chúng 60</v>
          </cell>
          <cell r="E141">
            <v>60</v>
          </cell>
          <cell r="F141" t="str">
            <v>Marketing</v>
          </cell>
          <cell r="G141">
            <v>19</v>
          </cell>
          <cell r="H141">
            <v>9595000</v>
          </cell>
        </row>
        <row r="142">
          <cell r="B142">
            <v>11182174</v>
          </cell>
          <cell r="C142" t="str">
            <v>Lê Thị Hường</v>
          </cell>
          <cell r="D142" t="str">
            <v>Kinh tế và Quản lý đô thị 60</v>
          </cell>
          <cell r="E142">
            <v>60</v>
          </cell>
          <cell r="F142" t="str">
            <v>Môi trường, BĐKH&amp;ĐT</v>
          </cell>
          <cell r="G142">
            <v>19</v>
          </cell>
          <cell r="H142">
            <v>9595000</v>
          </cell>
        </row>
        <row r="143">
          <cell r="B143">
            <v>11182865</v>
          </cell>
          <cell r="C143" t="str">
            <v>Phạm Thị Linh</v>
          </cell>
          <cell r="D143" t="str">
            <v>Quản lý dự án 60</v>
          </cell>
          <cell r="E143">
            <v>60</v>
          </cell>
          <cell r="F143" t="str">
            <v>Đầu tư</v>
          </cell>
          <cell r="G143">
            <v>19</v>
          </cell>
          <cell r="H143">
            <v>9595000</v>
          </cell>
        </row>
        <row r="144">
          <cell r="B144">
            <v>11182879</v>
          </cell>
          <cell r="C144" t="str">
            <v>Phùng Khánh Linh</v>
          </cell>
          <cell r="D144" t="str">
            <v>Luật Kinh doanh</v>
          </cell>
          <cell r="E144">
            <v>60</v>
          </cell>
          <cell r="F144" t="str">
            <v xml:space="preserve"> Luật</v>
          </cell>
          <cell r="G144">
            <v>19</v>
          </cell>
          <cell r="H144">
            <v>9595000</v>
          </cell>
        </row>
        <row r="145">
          <cell r="B145">
            <v>11185602</v>
          </cell>
          <cell r="C145" t="str">
            <v>Phan Hồng Vinh</v>
          </cell>
          <cell r="D145" t="str">
            <v>Tài chính công</v>
          </cell>
          <cell r="E145">
            <v>60</v>
          </cell>
          <cell r="F145" t="str">
            <v>Ngân hàng - Tài chính</v>
          </cell>
          <cell r="G145">
            <v>19</v>
          </cell>
          <cell r="H145">
            <v>9595000</v>
          </cell>
        </row>
        <row r="146">
          <cell r="B146">
            <v>11186328</v>
          </cell>
          <cell r="C146" t="str">
            <v>Nông Lam Nhi</v>
          </cell>
          <cell r="D146" t="str">
            <v>NH 60B</v>
          </cell>
          <cell r="E146">
            <v>60</v>
          </cell>
          <cell r="F146" t="str">
            <v>NH-TC</v>
          </cell>
          <cell r="G146">
            <v>19</v>
          </cell>
          <cell r="H146">
            <v>9595000</v>
          </cell>
        </row>
        <row r="147">
          <cell r="B147">
            <v>11186372</v>
          </cell>
          <cell r="C147" t="str">
            <v>Hoàng Quốc Khánh</v>
          </cell>
          <cell r="D147" t="str">
            <v>Hải quan 60</v>
          </cell>
          <cell r="E147">
            <v>60</v>
          </cell>
          <cell r="F147" t="str">
            <v>TM&amp;KTQT</v>
          </cell>
          <cell r="G147">
            <v>19</v>
          </cell>
          <cell r="H147">
            <v>9595000</v>
          </cell>
        </row>
        <row r="148">
          <cell r="B148">
            <v>11186376</v>
          </cell>
          <cell r="C148" t="str">
            <v>Trịnh Minh Thành</v>
          </cell>
          <cell r="D148" t="str">
            <v>QTKDTH 60A</v>
          </cell>
          <cell r="E148">
            <v>60</v>
          </cell>
          <cell r="F148" t="str">
            <v>Khoa Quản trị KD</v>
          </cell>
          <cell r="G148">
            <v>19</v>
          </cell>
          <cell r="H148">
            <v>9595000</v>
          </cell>
        </row>
        <row r="149">
          <cell r="B149">
            <v>11174938</v>
          </cell>
          <cell r="C149" t="str">
            <v>Nguyễn Thùy Trang</v>
          </cell>
          <cell r="D149" t="str">
            <v>Kế toán 59C</v>
          </cell>
          <cell r="E149">
            <v>59</v>
          </cell>
          <cell r="F149" t="str">
            <v>Kế toán - Kiểm toán</v>
          </cell>
          <cell r="G149">
            <v>17</v>
          </cell>
          <cell r="H149">
            <v>9605000</v>
          </cell>
        </row>
        <row r="150">
          <cell r="B150">
            <v>11181179</v>
          </cell>
          <cell r="C150" t="str">
            <v>Nguyễn Ngọc Duyên</v>
          </cell>
          <cell r="D150" t="str">
            <v>Kiểm toán 60D</v>
          </cell>
          <cell r="E150">
            <v>60</v>
          </cell>
          <cell r="F150" t="str">
            <v>Kế toán - Kiểm toán</v>
          </cell>
          <cell r="G150">
            <v>17</v>
          </cell>
          <cell r="H150">
            <v>9605000</v>
          </cell>
        </row>
        <row r="151">
          <cell r="B151">
            <v>11182077</v>
          </cell>
          <cell r="C151" t="str">
            <v>Đỗ Thị Lan Hương</v>
          </cell>
          <cell r="D151" t="str">
            <v>Kinh tế đầu tư 60A</v>
          </cell>
          <cell r="E151">
            <v>60</v>
          </cell>
          <cell r="F151" t="str">
            <v>Đầu tư</v>
          </cell>
          <cell r="G151">
            <v>17</v>
          </cell>
          <cell r="H151">
            <v>9605000</v>
          </cell>
        </row>
        <row r="152">
          <cell r="B152">
            <v>11184453</v>
          </cell>
          <cell r="C152" t="str">
            <v>Nguyễn Thị Thanh</v>
          </cell>
          <cell r="D152" t="str">
            <v>Quản trị bán hàng 60</v>
          </cell>
          <cell r="E152">
            <v>60</v>
          </cell>
          <cell r="F152" t="str">
            <v>Marketing</v>
          </cell>
          <cell r="G152">
            <v>17</v>
          </cell>
          <cell r="H152">
            <v>9605000</v>
          </cell>
        </row>
        <row r="153">
          <cell r="B153">
            <v>11185336</v>
          </cell>
          <cell r="C153" t="str">
            <v>Dương Minh Tú</v>
          </cell>
          <cell r="D153" t="str">
            <v>TCDN 60C</v>
          </cell>
          <cell r="E153">
            <v>60</v>
          </cell>
          <cell r="F153" t="str">
            <v>NH-TC</v>
          </cell>
          <cell r="G153">
            <v>17</v>
          </cell>
          <cell r="H153">
            <v>9605000</v>
          </cell>
        </row>
        <row r="154">
          <cell r="B154">
            <v>11186373</v>
          </cell>
          <cell r="C154" t="str">
            <v>Chu Văn Lượng</v>
          </cell>
          <cell r="D154" t="str">
            <v>QT marketing 60B</v>
          </cell>
          <cell r="E154">
            <v>60</v>
          </cell>
          <cell r="F154" t="str">
            <v>Marketing</v>
          </cell>
          <cell r="G154">
            <v>17</v>
          </cell>
          <cell r="H154">
            <v>9605000</v>
          </cell>
        </row>
        <row r="155">
          <cell r="B155">
            <v>11171034</v>
          </cell>
          <cell r="C155" t="str">
            <v>Lê Cao Dương</v>
          </cell>
          <cell r="D155" t="str">
            <v>Kinh tế tài nguyên 59</v>
          </cell>
          <cell r="E155">
            <v>59</v>
          </cell>
          <cell r="F155" t="str">
            <v>BĐS&amp;KTTN</v>
          </cell>
          <cell r="G155">
            <v>21</v>
          </cell>
          <cell r="H155">
            <v>9615000</v>
          </cell>
        </row>
        <row r="156">
          <cell r="B156">
            <v>11161115</v>
          </cell>
          <cell r="C156" t="str">
            <v>Đào văn Duy</v>
          </cell>
          <cell r="D156" t="str">
            <v>quản trị du lịch 58</v>
          </cell>
          <cell r="E156">
            <v>58</v>
          </cell>
          <cell r="F156" t="str">
            <v>Du lịch khách sạn</v>
          </cell>
          <cell r="G156">
            <v>20</v>
          </cell>
          <cell r="H156">
            <v>10100000</v>
          </cell>
        </row>
        <row r="157">
          <cell r="B157">
            <v>11170393</v>
          </cell>
          <cell r="C157" t="str">
            <v>Trần Hoàng Lan Anh</v>
          </cell>
          <cell r="D157" t="str">
            <v>KTPT 59B</v>
          </cell>
          <cell r="E157">
            <v>59</v>
          </cell>
          <cell r="F157" t="str">
            <v>Kế hoạch - phát triển</v>
          </cell>
          <cell r="G157">
            <v>20</v>
          </cell>
          <cell r="H157">
            <v>10100000</v>
          </cell>
        </row>
        <row r="158">
          <cell r="B158">
            <v>11170843</v>
          </cell>
          <cell r="C158" t="str">
            <v>Trần Thị Dịu</v>
          </cell>
          <cell r="D158" t="str">
            <v>Quản trị du lịch 59</v>
          </cell>
          <cell r="E158">
            <v>59</v>
          </cell>
          <cell r="F158" t="str">
            <v>Du lịch khách sạn</v>
          </cell>
          <cell r="G158">
            <v>20</v>
          </cell>
          <cell r="H158">
            <v>10100000</v>
          </cell>
        </row>
        <row r="159">
          <cell r="B159">
            <v>11171221</v>
          </cell>
          <cell r="C159" t="str">
            <v>Bùi Thị Ngọc Hà</v>
          </cell>
          <cell r="D159" t="str">
            <v>Thương mại quốc tế 59</v>
          </cell>
          <cell r="E159">
            <v>59</v>
          </cell>
          <cell r="F159" t="str">
            <v>TM&amp;KTQT</v>
          </cell>
          <cell r="G159">
            <v>20</v>
          </cell>
          <cell r="H159">
            <v>10100000</v>
          </cell>
        </row>
        <row r="160">
          <cell r="B160">
            <v>11171858</v>
          </cell>
          <cell r="C160" t="str">
            <v>Nguyễn Thị Minh Hồng</v>
          </cell>
          <cell r="D160" t="str">
            <v>Quản trị du lịch 59</v>
          </cell>
          <cell r="E160">
            <v>59</v>
          </cell>
          <cell r="F160" t="str">
            <v>Du lịch khách sạn</v>
          </cell>
          <cell r="G160">
            <v>20</v>
          </cell>
          <cell r="H160">
            <v>10100000</v>
          </cell>
        </row>
        <row r="161">
          <cell r="B161">
            <v>11171962</v>
          </cell>
          <cell r="C161" t="str">
            <v>Đinh Thị Lan Hương</v>
          </cell>
          <cell r="D161" t="str">
            <v>Luật KD 59</v>
          </cell>
          <cell r="E161">
            <v>59</v>
          </cell>
          <cell r="F161" t="str">
            <v>Luật</v>
          </cell>
          <cell r="G161">
            <v>20</v>
          </cell>
          <cell r="H161">
            <v>10100000</v>
          </cell>
        </row>
        <row r="162">
          <cell r="B162">
            <v>11180824</v>
          </cell>
          <cell r="C162" t="str">
            <v>Trần Thị Lan Chinh</v>
          </cell>
          <cell r="D162" t="str">
            <v>Quản lý dự án 60</v>
          </cell>
          <cell r="E162">
            <v>60</v>
          </cell>
          <cell r="F162" t="str">
            <v>Đầu tư</v>
          </cell>
          <cell r="G162">
            <v>20</v>
          </cell>
          <cell r="H162">
            <v>10100000</v>
          </cell>
        </row>
        <row r="163">
          <cell r="B163">
            <v>11181457</v>
          </cell>
          <cell r="C163" t="str">
            <v>Hoàng Thị Hán</v>
          </cell>
          <cell r="D163" t="str">
            <v>Kinh tế và Quản lý Nguồn Nhân lực 60</v>
          </cell>
          <cell r="E163">
            <v>60</v>
          </cell>
          <cell r="F163" t="str">
            <v>Kinh tế và QLNNL</v>
          </cell>
          <cell r="G163">
            <v>20</v>
          </cell>
          <cell r="H163">
            <v>10100000</v>
          </cell>
        </row>
        <row r="164">
          <cell r="B164">
            <v>11182572</v>
          </cell>
          <cell r="C164" t="str">
            <v>Nguyễn Thị Mai Liên</v>
          </cell>
          <cell r="D164" t="str">
            <v>Quản trị Nhân lực 60B</v>
          </cell>
          <cell r="E164">
            <v>60</v>
          </cell>
          <cell r="F164" t="str">
            <v>Kinh tế và QLNNL</v>
          </cell>
          <cell r="G164">
            <v>20</v>
          </cell>
          <cell r="H164">
            <v>10100000</v>
          </cell>
        </row>
        <row r="165">
          <cell r="B165">
            <v>11182591</v>
          </cell>
          <cell r="C165" t="str">
            <v>Bùi Thị Thùy Linh</v>
          </cell>
          <cell r="D165" t="str">
            <v>QTNL 60A</v>
          </cell>
          <cell r="E165">
            <v>60</v>
          </cell>
          <cell r="F165" t="str">
            <v>KT&amp;QNNNL</v>
          </cell>
          <cell r="G165">
            <v>20</v>
          </cell>
          <cell r="H165">
            <v>10100000</v>
          </cell>
        </row>
        <row r="166">
          <cell r="B166">
            <v>11184596</v>
          </cell>
          <cell r="C166" t="str">
            <v>Nguyễn Thị Phương Thảo</v>
          </cell>
          <cell r="D166" t="str">
            <v>Quản trị kinh doanh thương mại 60B</v>
          </cell>
          <cell r="E166">
            <v>60</v>
          </cell>
          <cell r="F166" t="str">
            <v>Viện Thương mại và KTQT</v>
          </cell>
          <cell r="G166">
            <v>20</v>
          </cell>
          <cell r="H166">
            <v>10100000</v>
          </cell>
        </row>
        <row r="167">
          <cell r="B167">
            <v>11184812</v>
          </cell>
          <cell r="C167" t="str">
            <v>Đặng Thị Thúy</v>
          </cell>
          <cell r="D167" t="str">
            <v>Quản trị kinh doanh thương mại 60B</v>
          </cell>
          <cell r="E167">
            <v>60</v>
          </cell>
          <cell r="F167" t="str">
            <v>Viện Thương mại và KTQT</v>
          </cell>
          <cell r="G167">
            <v>20</v>
          </cell>
          <cell r="H167">
            <v>10100000</v>
          </cell>
        </row>
        <row r="168">
          <cell r="B168">
            <v>11185498</v>
          </cell>
          <cell r="C168" t="str">
            <v>Vũ Thị Thu Uyên</v>
          </cell>
          <cell r="D168" t="str">
            <v>Kinh tế và quản lý nguồn nhân lực K60</v>
          </cell>
          <cell r="E168">
            <v>60</v>
          </cell>
          <cell r="F168" t="str">
            <v>Kinh tế và QLNNL</v>
          </cell>
          <cell r="G168">
            <v>20</v>
          </cell>
          <cell r="H168">
            <v>10100000</v>
          </cell>
        </row>
        <row r="169">
          <cell r="B169">
            <v>11186315</v>
          </cell>
          <cell r="C169" t="str">
            <v>Triệu Thùy Dương</v>
          </cell>
          <cell r="D169" t="str">
            <v>QTDL 60</v>
          </cell>
          <cell r="E169">
            <v>60</v>
          </cell>
          <cell r="F169" t="str">
            <v>Du lịch - Khách sạn</v>
          </cell>
          <cell r="G169">
            <v>20</v>
          </cell>
          <cell r="H169">
            <v>10100000</v>
          </cell>
        </row>
        <row r="170">
          <cell r="B170">
            <v>11186317</v>
          </cell>
          <cell r="C170" t="str">
            <v>Nguyễn Kiều Diễm</v>
          </cell>
          <cell r="D170" t="str">
            <v>KT&amp;QLNNL 60</v>
          </cell>
          <cell r="E170">
            <v>60</v>
          </cell>
          <cell r="F170" t="str">
            <v>KT&amp;QNNNL</v>
          </cell>
          <cell r="G170">
            <v>20</v>
          </cell>
          <cell r="H170">
            <v>10100000</v>
          </cell>
        </row>
        <row r="171">
          <cell r="B171">
            <v>11186374</v>
          </cell>
          <cell r="C171" t="str">
            <v>Vương Hoàng Quân</v>
          </cell>
          <cell r="D171" t="str">
            <v>QTDL 60</v>
          </cell>
          <cell r="E171">
            <v>60</v>
          </cell>
          <cell r="F171" t="str">
            <v>Du lịch  -KS</v>
          </cell>
          <cell r="G171">
            <v>20</v>
          </cell>
          <cell r="H171">
            <v>10100000</v>
          </cell>
        </row>
        <row r="172">
          <cell r="B172">
            <v>11186391</v>
          </cell>
          <cell r="C172" t="str">
            <v>Hò Thu Phương</v>
          </cell>
          <cell r="D172" t="str">
            <v>KT&amp;QLNNL 60</v>
          </cell>
          <cell r="E172">
            <v>60</v>
          </cell>
          <cell r="F172" t="str">
            <v>KT&amp;QLNNL</v>
          </cell>
          <cell r="G172">
            <v>20</v>
          </cell>
          <cell r="H172">
            <v>10100000</v>
          </cell>
        </row>
        <row r="173">
          <cell r="B173">
            <v>11186396</v>
          </cell>
          <cell r="C173" t="str">
            <v>Nguyễn Thị Thu Hằng</v>
          </cell>
          <cell r="D173" t="str">
            <v>QTKDTH 60B</v>
          </cell>
          <cell r="E173">
            <v>60</v>
          </cell>
          <cell r="F173" t="str">
            <v>Khoa QTKD</v>
          </cell>
          <cell r="G173">
            <v>20</v>
          </cell>
          <cell r="H173">
            <v>10100000</v>
          </cell>
        </row>
        <row r="174">
          <cell r="B174">
            <v>11166277</v>
          </cell>
          <cell r="C174" t="str">
            <v>Trung Bảo Ngọc</v>
          </cell>
          <cell r="D174" t="str">
            <v>Kế toán 58A</v>
          </cell>
          <cell r="E174">
            <v>58</v>
          </cell>
          <cell r="F174" t="str">
            <v>Kế toán - Kiểm toán</v>
          </cell>
          <cell r="G174">
            <v>18</v>
          </cell>
          <cell r="H174">
            <v>10170000</v>
          </cell>
        </row>
        <row r="175">
          <cell r="B175">
            <v>11172792</v>
          </cell>
          <cell r="C175" t="str">
            <v>Trần Thị Thuý Linh</v>
          </cell>
          <cell r="D175" t="str">
            <v>Kế toán 59B</v>
          </cell>
          <cell r="E175">
            <v>59</v>
          </cell>
          <cell r="F175" t="str">
            <v>Viện Kế toán - Kiểm toán</v>
          </cell>
          <cell r="G175">
            <v>18</v>
          </cell>
          <cell r="H175">
            <v>10170000</v>
          </cell>
        </row>
        <row r="176">
          <cell r="B176">
            <v>11175233</v>
          </cell>
          <cell r="C176" t="str">
            <v>Trần Thu Uyên</v>
          </cell>
          <cell r="D176" t="str">
            <v>Kiểm toán 59D</v>
          </cell>
          <cell r="E176">
            <v>59</v>
          </cell>
          <cell r="F176" t="str">
            <v>Kế toán - Kiểm toán</v>
          </cell>
          <cell r="G176">
            <v>18</v>
          </cell>
          <cell r="H176">
            <v>10170000</v>
          </cell>
        </row>
        <row r="177">
          <cell r="B177">
            <v>11176321</v>
          </cell>
          <cell r="C177" t="str">
            <v>Bùi Kiểu Chinh</v>
          </cell>
          <cell r="D177" t="str">
            <v>Kế toán 59C</v>
          </cell>
          <cell r="E177">
            <v>59</v>
          </cell>
          <cell r="F177" t="str">
            <v>Kế toán - Kiểm toán</v>
          </cell>
          <cell r="G177">
            <v>18</v>
          </cell>
          <cell r="H177">
            <v>10170000</v>
          </cell>
        </row>
        <row r="178">
          <cell r="B178">
            <v>11182156</v>
          </cell>
          <cell r="C178" t="str">
            <v>Trịnh Mai Hương</v>
          </cell>
          <cell r="D178" t="str">
            <v>Kiểm toán C</v>
          </cell>
          <cell r="E178">
            <v>60</v>
          </cell>
          <cell r="F178" t="str">
            <v>Kế toán - Kiểm toán</v>
          </cell>
          <cell r="G178">
            <v>18</v>
          </cell>
          <cell r="H178">
            <v>10170000</v>
          </cell>
        </row>
        <row r="179">
          <cell r="B179">
            <v>11186217</v>
          </cell>
          <cell r="C179" t="str">
            <v>Cao Ngọc Khánh My</v>
          </cell>
          <cell r="D179" t="str">
            <v>Kế toán 60A</v>
          </cell>
          <cell r="E179">
            <v>60</v>
          </cell>
          <cell r="F179" t="str">
            <v>Kế toán - Kiểm toán</v>
          </cell>
          <cell r="G179">
            <v>18</v>
          </cell>
          <cell r="H179">
            <v>10170000</v>
          </cell>
        </row>
        <row r="180">
          <cell r="B180">
            <v>11186305</v>
          </cell>
          <cell r="C180" t="str">
            <v>Vi Ngọc Khánh</v>
          </cell>
          <cell r="D180" t="str">
            <v>Kế toán 60B</v>
          </cell>
          <cell r="E180">
            <v>60</v>
          </cell>
          <cell r="F180" t="str">
            <v>Kế toán - Kiểm toán</v>
          </cell>
          <cell r="G180">
            <v>18</v>
          </cell>
          <cell r="H180">
            <v>10170000</v>
          </cell>
        </row>
        <row r="181">
          <cell r="B181">
            <v>11186306</v>
          </cell>
          <cell r="C181" t="str">
            <v>Hoàng Vũ Đạt</v>
          </cell>
          <cell r="D181" t="str">
            <v>Kiểm toán 60B</v>
          </cell>
          <cell r="E181">
            <v>60</v>
          </cell>
          <cell r="F181" t="str">
            <v>KT-KT</v>
          </cell>
          <cell r="G181">
            <v>18</v>
          </cell>
          <cell r="H181">
            <v>10170000</v>
          </cell>
        </row>
        <row r="182">
          <cell r="B182">
            <v>11186312</v>
          </cell>
          <cell r="C182" t="str">
            <v>Đỗ Văn Hiền</v>
          </cell>
          <cell r="D182" t="str">
            <v>KTQT 60A</v>
          </cell>
          <cell r="E182">
            <v>60</v>
          </cell>
          <cell r="F182" t="str">
            <v>TM&amp;KTQT</v>
          </cell>
          <cell r="G182">
            <v>18</v>
          </cell>
          <cell r="H182">
            <v>10170000</v>
          </cell>
        </row>
        <row r="183">
          <cell r="B183">
            <v>11186348</v>
          </cell>
          <cell r="C183" t="str">
            <v>Lê Anh</v>
          </cell>
          <cell r="D183" t="str">
            <v>Kế toán 60B</v>
          </cell>
          <cell r="E183">
            <v>60</v>
          </cell>
          <cell r="F183" t="str">
            <v>Kế toán - Kiểm toán</v>
          </cell>
          <cell r="G183">
            <v>18</v>
          </cell>
          <cell r="H183">
            <v>10170000</v>
          </cell>
        </row>
        <row r="184">
          <cell r="B184">
            <v>11166291</v>
          </cell>
          <cell r="C184" t="str">
            <v>Lê Phúc Tuấn</v>
          </cell>
          <cell r="D184" t="str">
            <v>QTDN 58A</v>
          </cell>
          <cell r="E184">
            <v>58</v>
          </cell>
          <cell r="F184" t="str">
            <v>Khoa QTKD</v>
          </cell>
          <cell r="G184">
            <v>21</v>
          </cell>
          <cell r="H184">
            <v>10605000</v>
          </cell>
        </row>
        <row r="185">
          <cell r="B185">
            <v>11171310</v>
          </cell>
          <cell r="C185" t="str">
            <v>Nguyễn Thị Việt Hà</v>
          </cell>
          <cell r="D185" t="str">
            <v>QTKDTM 59A</v>
          </cell>
          <cell r="E185">
            <v>59</v>
          </cell>
          <cell r="F185" t="str">
            <v>TM&amp;KTQT</v>
          </cell>
          <cell r="G185">
            <v>21</v>
          </cell>
          <cell r="H185">
            <v>10605000</v>
          </cell>
        </row>
        <row r="186">
          <cell r="B186">
            <v>11171752</v>
          </cell>
          <cell r="C186" t="str">
            <v>Nguyễn Kim Hòa</v>
          </cell>
          <cell r="D186" t="str">
            <v>59A Quản trị doanh nghiệp</v>
          </cell>
          <cell r="E186">
            <v>59</v>
          </cell>
          <cell r="F186" t="str">
            <v>Khoa Quản trị kinh doanh</v>
          </cell>
          <cell r="G186">
            <v>21</v>
          </cell>
          <cell r="H186">
            <v>10605000</v>
          </cell>
        </row>
        <row r="187">
          <cell r="B187">
            <v>11171767</v>
          </cell>
          <cell r="C187" t="str">
            <v>Lương Thu Hoài</v>
          </cell>
          <cell r="D187" t="str">
            <v>Ngân hàng 59A</v>
          </cell>
          <cell r="E187">
            <v>59</v>
          </cell>
          <cell r="F187" t="str">
            <v>NH-TC</v>
          </cell>
          <cell r="G187">
            <v>21</v>
          </cell>
          <cell r="H187">
            <v>10605000</v>
          </cell>
        </row>
        <row r="188">
          <cell r="B188">
            <v>11171963</v>
          </cell>
          <cell r="C188" t="str">
            <v>Đỗ Thị Mai Hương</v>
          </cell>
          <cell r="D188" t="str">
            <v>Quản trị kinh doanh thương mại 59A</v>
          </cell>
          <cell r="E188">
            <v>59</v>
          </cell>
          <cell r="F188" t="str">
            <v>Viện Thương mại và KTQT</v>
          </cell>
          <cell r="G188">
            <v>21</v>
          </cell>
          <cell r="H188">
            <v>10605000</v>
          </cell>
        </row>
        <row r="189">
          <cell r="B189">
            <v>11172184</v>
          </cell>
          <cell r="C189" t="str">
            <v>Lý Thị Ngọc Huyền</v>
          </cell>
          <cell r="D189" t="str">
            <v>KTBH 59A</v>
          </cell>
          <cell r="E189">
            <v>59</v>
          </cell>
          <cell r="F189" t="str">
            <v>Bảo Hiểm</v>
          </cell>
          <cell r="G189">
            <v>21</v>
          </cell>
          <cell r="H189">
            <v>10605000</v>
          </cell>
        </row>
        <row r="190">
          <cell r="B190">
            <v>11172464</v>
          </cell>
          <cell r="C190" t="str">
            <v>Ngô Thị Làn</v>
          </cell>
          <cell r="D190" t="str">
            <v>Quản trị doanh nghiệp 59A</v>
          </cell>
          <cell r="E190">
            <v>59</v>
          </cell>
          <cell r="F190" t="str">
            <v>Khoa Quản trị kinh doanh</v>
          </cell>
          <cell r="G190">
            <v>21</v>
          </cell>
          <cell r="H190">
            <v>10605000</v>
          </cell>
        </row>
        <row r="191">
          <cell r="B191">
            <v>11174447</v>
          </cell>
          <cell r="C191" t="str">
            <v>Hoàng Thị Thiềm</v>
          </cell>
          <cell r="D191" t="str">
            <v>KTBH 59A</v>
          </cell>
          <cell r="E191">
            <v>59</v>
          </cell>
          <cell r="F191" t="str">
            <v>Bảo Hiểm</v>
          </cell>
          <cell r="G191">
            <v>21</v>
          </cell>
          <cell r="H191">
            <v>10605000</v>
          </cell>
        </row>
        <row r="192">
          <cell r="B192">
            <v>11174716</v>
          </cell>
          <cell r="C192" t="str">
            <v>Vy Mạnh Toán</v>
          </cell>
          <cell r="D192" t="str">
            <v>QTKDTM 59A</v>
          </cell>
          <cell r="E192">
            <v>59</v>
          </cell>
          <cell r="F192" t="str">
            <v>TM&amp;KTQT</v>
          </cell>
          <cell r="G192">
            <v>21</v>
          </cell>
          <cell r="H192">
            <v>10605000</v>
          </cell>
        </row>
        <row r="193">
          <cell r="B193">
            <v>11174988</v>
          </cell>
          <cell r="C193" t="str">
            <v>Trịnh Thị Hà Trang</v>
          </cell>
          <cell r="D193" t="str">
            <v>Kinh tế bảo hiểm 59A</v>
          </cell>
          <cell r="E193">
            <v>59</v>
          </cell>
          <cell r="F193" t="str">
            <v>Bảo hiểm</v>
          </cell>
          <cell r="G193">
            <v>21</v>
          </cell>
          <cell r="H193">
            <v>10605000</v>
          </cell>
        </row>
        <row r="194">
          <cell r="B194">
            <v>11175183</v>
          </cell>
          <cell r="C194" t="str">
            <v>Nguyễn Thế Tuyến</v>
          </cell>
          <cell r="D194" t="str">
            <v>Quản trị khách sạn 59</v>
          </cell>
          <cell r="E194">
            <v>59</v>
          </cell>
          <cell r="F194" t="str">
            <v>Du lịch khách sạn</v>
          </cell>
          <cell r="G194">
            <v>21</v>
          </cell>
          <cell r="H194">
            <v>10605000</v>
          </cell>
        </row>
        <row r="195">
          <cell r="B195">
            <v>11175242</v>
          </cell>
          <cell r="C195" t="str">
            <v>Hoàng Thị Quỳnh Vân</v>
          </cell>
          <cell r="D195" t="str">
            <v>QTKDTH 59B</v>
          </cell>
          <cell r="E195">
            <v>59</v>
          </cell>
          <cell r="F195" t="str">
            <v>Khoa Quản trị KD</v>
          </cell>
          <cell r="G195">
            <v>21</v>
          </cell>
          <cell r="H195">
            <v>10605000</v>
          </cell>
        </row>
        <row r="196">
          <cell r="B196">
            <v>11175246</v>
          </cell>
          <cell r="C196" t="str">
            <v>Lê Thị Hồng Vân</v>
          </cell>
          <cell r="D196" t="str">
            <v>Quản lý kinh tế 59B</v>
          </cell>
          <cell r="E196">
            <v>59</v>
          </cell>
          <cell r="F196" t="str">
            <v>Khoa học quản lý</v>
          </cell>
          <cell r="G196">
            <v>21</v>
          </cell>
          <cell r="H196">
            <v>10605000</v>
          </cell>
        </row>
        <row r="197">
          <cell r="B197">
            <v>11176262</v>
          </cell>
          <cell r="C197" t="str">
            <v>Hoàng Kim Nghĩa</v>
          </cell>
          <cell r="D197" t="str">
            <v>QTKDTH 59B</v>
          </cell>
          <cell r="E197">
            <v>59</v>
          </cell>
          <cell r="F197" t="str">
            <v>Khoa Quản trị KD</v>
          </cell>
          <cell r="G197">
            <v>21</v>
          </cell>
          <cell r="H197">
            <v>10605000</v>
          </cell>
        </row>
        <row r="198">
          <cell r="B198">
            <v>11176265</v>
          </cell>
          <cell r="C198" t="str">
            <v>Tăng Chiến Sỹ</v>
          </cell>
          <cell r="D198" t="str">
            <v>QTDN 59A</v>
          </cell>
          <cell r="E198">
            <v>59</v>
          </cell>
          <cell r="F198" t="str">
            <v>Khoa QTKD</v>
          </cell>
          <cell r="G198">
            <v>21</v>
          </cell>
          <cell r="H198">
            <v>10605000</v>
          </cell>
        </row>
        <row r="199">
          <cell r="B199">
            <v>11180340</v>
          </cell>
          <cell r="C199" t="str">
            <v>Nguyễn Thị Lâm Anh</v>
          </cell>
          <cell r="D199" t="str">
            <v>TT chứng khoán</v>
          </cell>
          <cell r="E199">
            <v>60</v>
          </cell>
          <cell r="F199" t="str">
            <v>Ngân hàng - Tài chính</v>
          </cell>
          <cell r="G199">
            <v>21</v>
          </cell>
          <cell r="H199">
            <v>10605000</v>
          </cell>
        </row>
        <row r="200">
          <cell r="B200">
            <v>11181026</v>
          </cell>
          <cell r="C200" t="str">
            <v>Lê Kim Dung</v>
          </cell>
          <cell r="D200" t="str">
            <v>Tiếng anh thương mại 60B</v>
          </cell>
          <cell r="E200">
            <v>60</v>
          </cell>
          <cell r="F200" t="str">
            <v>Ngoại ngữ kinh tế</v>
          </cell>
          <cell r="G200">
            <v>21</v>
          </cell>
          <cell r="H200">
            <v>10605000</v>
          </cell>
        </row>
        <row r="201">
          <cell r="B201">
            <v>11181659</v>
          </cell>
          <cell r="C201" t="str">
            <v>Hoàng Thu Hiền</v>
          </cell>
          <cell r="D201" t="str">
            <v>QHCC 60</v>
          </cell>
          <cell r="E201">
            <v>60</v>
          </cell>
          <cell r="F201" t="str">
            <v>Marketing</v>
          </cell>
          <cell r="G201">
            <v>21</v>
          </cell>
          <cell r="H201">
            <v>10605000</v>
          </cell>
        </row>
        <row r="202">
          <cell r="B202">
            <v>11182421</v>
          </cell>
          <cell r="C202" t="str">
            <v>Nguyễn Thị Ngọc Khánh</v>
          </cell>
          <cell r="D202" t="str">
            <v>QTKS 60A</v>
          </cell>
          <cell r="E202">
            <v>60</v>
          </cell>
          <cell r="F202" t="str">
            <v>Du lịch - KS</v>
          </cell>
          <cell r="G202">
            <v>21</v>
          </cell>
          <cell r="H202">
            <v>10605000</v>
          </cell>
        </row>
        <row r="203">
          <cell r="B203">
            <v>11182972</v>
          </cell>
          <cell r="C203" t="str">
            <v>Khuất Phương Loan</v>
          </cell>
          <cell r="D203" t="str">
            <v>Kinh tế BH 60B</v>
          </cell>
          <cell r="E203">
            <v>60</v>
          </cell>
          <cell r="F203" t="str">
            <v>Bảo Hiểm</v>
          </cell>
          <cell r="G203">
            <v>21</v>
          </cell>
          <cell r="H203">
            <v>10605000</v>
          </cell>
        </row>
        <row r="204">
          <cell r="B204">
            <v>11182972</v>
          </cell>
          <cell r="C204" t="str">
            <v>Khuất Phương Loan</v>
          </cell>
          <cell r="D204" t="str">
            <v>KTBH 60B</v>
          </cell>
          <cell r="E204">
            <v>60</v>
          </cell>
          <cell r="F204" t="str">
            <v>Bảo hiểm</v>
          </cell>
          <cell r="G204">
            <v>21</v>
          </cell>
          <cell r="H204">
            <v>10605000</v>
          </cell>
        </row>
        <row r="205">
          <cell r="B205">
            <v>11182982</v>
          </cell>
          <cell r="C205" t="str">
            <v>Phạm Tố Loan</v>
          </cell>
          <cell r="D205" t="str">
            <v>QTKS 60B</v>
          </cell>
          <cell r="E205">
            <v>60</v>
          </cell>
          <cell r="F205" t="str">
            <v>Du lịch - Khách sạn</v>
          </cell>
          <cell r="G205">
            <v>21</v>
          </cell>
          <cell r="H205">
            <v>10605000</v>
          </cell>
        </row>
        <row r="206">
          <cell r="B206">
            <v>11184724</v>
          </cell>
          <cell r="C206" t="str">
            <v xml:space="preserve">Nguyễn Thị Hoài Thu </v>
          </cell>
          <cell r="D206" t="str">
            <v>Quản trị lữ hành 60</v>
          </cell>
          <cell r="E206">
            <v>60</v>
          </cell>
          <cell r="F206" t="str">
            <v>Du lịch khách sạn</v>
          </cell>
          <cell r="G206">
            <v>21</v>
          </cell>
          <cell r="H206">
            <v>10605000</v>
          </cell>
        </row>
        <row r="207">
          <cell r="B207">
            <v>11185325</v>
          </cell>
          <cell r="C207" t="str">
            <v>Hoàng Vân Trường</v>
          </cell>
          <cell r="D207" t="str">
            <v>KT&amp;QLNNL 60</v>
          </cell>
          <cell r="E207">
            <v>60</v>
          </cell>
          <cell r="F207" t="str">
            <v>Khoa KT&amp;QNNNL</v>
          </cell>
          <cell r="G207">
            <v>21</v>
          </cell>
          <cell r="H207">
            <v>10605000</v>
          </cell>
        </row>
        <row r="208">
          <cell r="B208">
            <v>11186397</v>
          </cell>
          <cell r="C208" t="str">
            <v>Nguyễn Thị Hồng Loan</v>
          </cell>
          <cell r="D208" t="str">
            <v>QTDL 60</v>
          </cell>
          <cell r="E208">
            <v>60</v>
          </cell>
          <cell r="F208" t="str">
            <v>Du lịch - Khách sạn</v>
          </cell>
          <cell r="G208">
            <v>21</v>
          </cell>
          <cell r="H208">
            <v>10605000</v>
          </cell>
        </row>
        <row r="209">
          <cell r="B209">
            <v>11170716</v>
          </cell>
          <cell r="C209" t="str">
            <v>Phạm Thị Cúc</v>
          </cell>
          <cell r="D209" t="str">
            <v>KTQT59A</v>
          </cell>
          <cell r="E209">
            <v>59</v>
          </cell>
          <cell r="F209" t="str">
            <v>Viện Thương mại và KTQT</v>
          </cell>
          <cell r="G209">
            <v>19</v>
          </cell>
          <cell r="H209">
            <v>10735000</v>
          </cell>
        </row>
        <row r="210">
          <cell r="B210">
            <v>11173152</v>
          </cell>
          <cell r="C210" t="str">
            <v>Đinh Thị Mơ</v>
          </cell>
          <cell r="D210" t="str">
            <v>KTQT 59B</v>
          </cell>
          <cell r="E210">
            <v>59</v>
          </cell>
          <cell r="F210" t="str">
            <v>TM&amp;KTQT</v>
          </cell>
          <cell r="G210">
            <v>19</v>
          </cell>
          <cell r="H210">
            <v>10735000</v>
          </cell>
        </row>
        <row r="211">
          <cell r="B211">
            <v>11180964</v>
          </cell>
          <cell r="C211" t="str">
            <v>Triệu Quang Dự</v>
          </cell>
          <cell r="D211" t="str">
            <v>QTKDQT60</v>
          </cell>
          <cell r="E211">
            <v>60</v>
          </cell>
          <cell r="F211" t="str">
            <v>TM&amp;KTQT</v>
          </cell>
          <cell r="G211">
            <v>19</v>
          </cell>
          <cell r="H211">
            <v>10735000</v>
          </cell>
        </row>
        <row r="212">
          <cell r="B212">
            <v>11184075</v>
          </cell>
          <cell r="C212" t="str">
            <v>Nguyễn Thu Phương</v>
          </cell>
          <cell r="D212" t="str">
            <v>Quản trị Marketing 60A</v>
          </cell>
          <cell r="E212">
            <v>60</v>
          </cell>
          <cell r="F212" t="str">
            <v>Marketing</v>
          </cell>
          <cell r="G212">
            <v>19</v>
          </cell>
          <cell r="H212">
            <v>10735000</v>
          </cell>
        </row>
        <row r="213">
          <cell r="B213">
            <v>11186294</v>
          </cell>
          <cell r="C213" t="str">
            <v>Dương Khánh Linh</v>
          </cell>
          <cell r="D213" t="str">
            <v>TCDN 60C</v>
          </cell>
          <cell r="E213">
            <v>60</v>
          </cell>
          <cell r="F213" t="str">
            <v>Ngân hàng - Tài chính</v>
          </cell>
          <cell r="G213">
            <v>19</v>
          </cell>
          <cell r="H213">
            <v>10735000</v>
          </cell>
        </row>
        <row r="214">
          <cell r="B214">
            <v>11186360</v>
          </cell>
          <cell r="C214" t="str">
            <v>Đàm Thị Tuyến</v>
          </cell>
          <cell r="D214" t="str">
            <v>Kiểm toán 60D</v>
          </cell>
          <cell r="E214">
            <v>60</v>
          </cell>
          <cell r="F214" t="str">
            <v>Kế toán - Kiểm toán</v>
          </cell>
          <cell r="G214">
            <v>19</v>
          </cell>
          <cell r="H214">
            <v>10735000</v>
          </cell>
        </row>
        <row r="215">
          <cell r="B215">
            <v>11186361</v>
          </cell>
          <cell r="C215" t="str">
            <v>Nguyễn Hồng Nhung</v>
          </cell>
          <cell r="D215" t="str">
            <v>Kiểm toán 60A</v>
          </cell>
          <cell r="E215">
            <v>60</v>
          </cell>
          <cell r="F215" t="str">
            <v>KT-KT</v>
          </cell>
          <cell r="G215">
            <v>19</v>
          </cell>
          <cell r="H215">
            <v>10735000</v>
          </cell>
        </row>
        <row r="216">
          <cell r="B216">
            <v>11164570</v>
          </cell>
          <cell r="C216" t="str">
            <v>Hồ Xuân Thái</v>
          </cell>
          <cell r="D216" t="str">
            <v>BHXH</v>
          </cell>
          <cell r="E216">
            <v>58</v>
          </cell>
          <cell r="F216" t="str">
            <v>Bảo hiểm</v>
          </cell>
          <cell r="G216">
            <v>22</v>
          </cell>
          <cell r="H216">
            <v>11110000</v>
          </cell>
        </row>
        <row r="217">
          <cell r="B217">
            <v>11166207</v>
          </cell>
          <cell r="C217" t="str">
            <v>Tếnh A Chang</v>
          </cell>
          <cell r="D217" t="str">
            <v>KT&amp;QLNNL 58</v>
          </cell>
          <cell r="E217">
            <v>58</v>
          </cell>
          <cell r="F217" t="str">
            <v>KT&amp;QLNNL</v>
          </cell>
          <cell r="G217">
            <v>22</v>
          </cell>
          <cell r="H217">
            <v>11110000</v>
          </cell>
        </row>
        <row r="218">
          <cell r="B218">
            <v>11166258</v>
          </cell>
          <cell r="C218" t="str">
            <v>Triệu Văn Lĩu</v>
          </cell>
          <cell r="D218" t="str">
            <v>KTPT 58A</v>
          </cell>
          <cell r="E218">
            <v>58</v>
          </cell>
          <cell r="F218" t="str">
            <v>Kế hoạch - phát triển</v>
          </cell>
          <cell r="G218">
            <v>22</v>
          </cell>
          <cell r="H218">
            <v>11110000</v>
          </cell>
        </row>
        <row r="219">
          <cell r="B219">
            <v>11174837</v>
          </cell>
          <cell r="C219" t="str">
            <v>Lê Thị Thanh Trang</v>
          </cell>
          <cell r="D219" t="str">
            <v>Quản lý công 59</v>
          </cell>
          <cell r="E219">
            <v>59</v>
          </cell>
          <cell r="F219" t="str">
            <v>Khoa học quản lý</v>
          </cell>
          <cell r="G219">
            <v>22</v>
          </cell>
          <cell r="H219">
            <v>11110000</v>
          </cell>
        </row>
        <row r="220">
          <cell r="B220">
            <v>11181345</v>
          </cell>
          <cell r="C220" t="str">
            <v>Nguyễn Thị Hà</v>
          </cell>
          <cell r="D220" t="str">
            <v>Quản trị Lữ Hành 60</v>
          </cell>
          <cell r="E220">
            <v>60</v>
          </cell>
          <cell r="F220" t="str">
            <v>Du lịch khách sạn</v>
          </cell>
          <cell r="G220">
            <v>22</v>
          </cell>
          <cell r="H220">
            <v>11110000</v>
          </cell>
        </row>
        <row r="221">
          <cell r="B221">
            <v>11182034</v>
          </cell>
          <cell r="C221" t="str">
            <v>Trần Văn Hùng</v>
          </cell>
          <cell r="D221" t="str">
            <v>Quản trị doanh nghiệp 60A</v>
          </cell>
          <cell r="E221">
            <v>60</v>
          </cell>
          <cell r="F221" t="str">
            <v>Khoa Quản trị kinh doanh</v>
          </cell>
          <cell r="G221">
            <v>22</v>
          </cell>
          <cell r="H221">
            <v>11110000</v>
          </cell>
        </row>
        <row r="222">
          <cell r="B222">
            <v>11182286</v>
          </cell>
          <cell r="C222" t="str">
            <v>Lê Thị Huyền</v>
          </cell>
          <cell r="D222" t="str">
            <v>Kế hoạch 60B</v>
          </cell>
          <cell r="E222">
            <v>60</v>
          </cell>
          <cell r="F222" t="str">
            <v>Kế hoạch phát triển</v>
          </cell>
          <cell r="G222">
            <v>22</v>
          </cell>
          <cell r="H222">
            <v>11110000</v>
          </cell>
        </row>
        <row r="223">
          <cell r="B223">
            <v>11184891</v>
          </cell>
          <cell r="C223" t="str">
            <v>Trần Thị Thủy</v>
          </cell>
          <cell r="D223" t="str">
            <v>Tiếng anh thương mại 60C</v>
          </cell>
          <cell r="E223">
            <v>60</v>
          </cell>
          <cell r="F223" t="str">
            <v>Ngoại ngữ kinh tế</v>
          </cell>
          <cell r="G223">
            <v>22</v>
          </cell>
          <cell r="H223">
            <v>11110000</v>
          </cell>
        </row>
        <row r="224">
          <cell r="B224">
            <v>11185205</v>
          </cell>
          <cell r="C224" t="str">
            <v>Phạm Thu Trang</v>
          </cell>
          <cell r="D224" t="str">
            <v>KT và QLNNL 60</v>
          </cell>
          <cell r="E224">
            <v>60</v>
          </cell>
          <cell r="F224" t="str">
            <v>KT&amp;QLNNL</v>
          </cell>
          <cell r="G224">
            <v>22</v>
          </cell>
          <cell r="H224">
            <v>11110000</v>
          </cell>
        </row>
        <row r="225">
          <cell r="B225">
            <v>11186347</v>
          </cell>
          <cell r="C225" t="str">
            <v>Trần Thị Thúy Kiều</v>
          </cell>
          <cell r="D225" t="str">
            <v>QTKDTH 60B</v>
          </cell>
          <cell r="E225">
            <v>60</v>
          </cell>
          <cell r="F225" t="str">
            <v>Khoa Quản trị KD</v>
          </cell>
          <cell r="G225">
            <v>22</v>
          </cell>
          <cell r="H225">
            <v>11110000</v>
          </cell>
        </row>
        <row r="226">
          <cell r="B226">
            <v>11166273</v>
          </cell>
          <cell r="C226" t="str">
            <v>Nguyễn Nhân Nghĩa</v>
          </cell>
          <cell r="D226" t="str">
            <v>Kế toán 58A</v>
          </cell>
          <cell r="E226">
            <v>58</v>
          </cell>
          <cell r="F226" t="str">
            <v>Kế toán - Kiểm toán</v>
          </cell>
          <cell r="G226">
            <v>20</v>
          </cell>
          <cell r="H226">
            <v>11300000</v>
          </cell>
        </row>
        <row r="227">
          <cell r="B227">
            <v>11170704</v>
          </cell>
          <cell r="C227" t="str">
            <v>Lục Thị Chung</v>
          </cell>
          <cell r="D227" t="str">
            <v>Kiểm toán 59D</v>
          </cell>
          <cell r="E227">
            <v>59</v>
          </cell>
          <cell r="F227" t="str">
            <v>Kế toán - Kiểm toán</v>
          </cell>
          <cell r="G227">
            <v>20</v>
          </cell>
          <cell r="H227">
            <v>11300000</v>
          </cell>
        </row>
        <row r="228">
          <cell r="B228">
            <v>11170707</v>
          </cell>
          <cell r="C228" t="str">
            <v>Chế Đình Nguyên Chương</v>
          </cell>
          <cell r="D228" t="str">
            <v>Kiểm toán 59E</v>
          </cell>
          <cell r="E228">
            <v>59</v>
          </cell>
          <cell r="F228" t="str">
            <v>Kế toán - Kiểm toán</v>
          </cell>
          <cell r="G228">
            <v>20</v>
          </cell>
          <cell r="H228">
            <v>11300000</v>
          </cell>
        </row>
        <row r="229">
          <cell r="B229">
            <v>11172359</v>
          </cell>
          <cell r="C229" t="str">
            <v>Lù Thị Khuyên</v>
          </cell>
          <cell r="D229" t="str">
            <v>Kế toán 59C</v>
          </cell>
          <cell r="E229">
            <v>59</v>
          </cell>
          <cell r="F229" t="str">
            <v>Kế toán - Kiểm toán</v>
          </cell>
          <cell r="G229">
            <v>20</v>
          </cell>
          <cell r="H229">
            <v>11300000</v>
          </cell>
        </row>
        <row r="230">
          <cell r="B230">
            <v>11174028</v>
          </cell>
          <cell r="C230" t="str">
            <v>Phạm Thúy Quỳnh</v>
          </cell>
          <cell r="D230" t="str">
            <v>kế toán 59 E</v>
          </cell>
          <cell r="E230">
            <v>59</v>
          </cell>
          <cell r="F230" t="str">
            <v>Viện Kế toán - Kiểm toán</v>
          </cell>
          <cell r="G230">
            <v>20</v>
          </cell>
          <cell r="H230">
            <v>11300000</v>
          </cell>
        </row>
        <row r="231">
          <cell r="B231">
            <v>11174208</v>
          </cell>
          <cell r="C231" t="str">
            <v>Lình Thị Thanh</v>
          </cell>
          <cell r="D231" t="str">
            <v>Kế toán 59B</v>
          </cell>
          <cell r="E231">
            <v>59</v>
          </cell>
          <cell r="F231" t="str">
            <v>Kế toán - Kiểm toán</v>
          </cell>
          <cell r="G231">
            <v>20</v>
          </cell>
          <cell r="H231">
            <v>11300000</v>
          </cell>
        </row>
        <row r="232">
          <cell r="B232">
            <v>11180694</v>
          </cell>
          <cell r="C232" t="str">
            <v>Nguyễn Thị Thu Chà</v>
          </cell>
          <cell r="D232" t="str">
            <v>Quản trị Kinh doanh quốc tế 60A</v>
          </cell>
          <cell r="E232">
            <v>60</v>
          </cell>
          <cell r="F232" t="str">
            <v>Viện Thương mại và KTQT</v>
          </cell>
          <cell r="G232">
            <v>20</v>
          </cell>
          <cell r="H232">
            <v>11300000</v>
          </cell>
        </row>
        <row r="233">
          <cell r="B233">
            <v>11181087</v>
          </cell>
          <cell r="C233" t="str">
            <v>Vi Anh Dũng</v>
          </cell>
          <cell r="D233" t="str">
            <v>Quản trị bán hàng 60</v>
          </cell>
          <cell r="E233">
            <v>60</v>
          </cell>
          <cell r="F233" t="str">
            <v>Marketing</v>
          </cell>
          <cell r="G233">
            <v>20</v>
          </cell>
          <cell r="H233">
            <v>11300000</v>
          </cell>
        </row>
        <row r="234">
          <cell r="B234">
            <v>11181447</v>
          </cell>
          <cell r="C234" t="str">
            <v>Nông Đức Hải</v>
          </cell>
          <cell r="D234" t="str">
            <v>TT Marketing 60</v>
          </cell>
          <cell r="E234">
            <v>60</v>
          </cell>
          <cell r="F234" t="str">
            <v>Marketing</v>
          </cell>
          <cell r="G234">
            <v>20</v>
          </cell>
          <cell r="H234">
            <v>11300000</v>
          </cell>
        </row>
        <row r="235">
          <cell r="B235">
            <v>11181600</v>
          </cell>
          <cell r="C235" t="str">
            <v>Nguyễn Thị Hồng Hạnh</v>
          </cell>
          <cell r="D235" t="str">
            <v>Quản trị kinh doanh quốc tế 60B</v>
          </cell>
          <cell r="E235">
            <v>60</v>
          </cell>
          <cell r="F235" t="str">
            <v>Viện Thương mại và KTQT</v>
          </cell>
          <cell r="G235">
            <v>20</v>
          </cell>
          <cell r="H235">
            <v>11300000</v>
          </cell>
        </row>
        <row r="236">
          <cell r="B236">
            <v>11181980</v>
          </cell>
          <cell r="C236" t="str">
            <v>Nguyễn Văn Huân</v>
          </cell>
          <cell r="D236" t="str">
            <v>Quản trị Marketing 60B</v>
          </cell>
          <cell r="E236">
            <v>60</v>
          </cell>
          <cell r="F236" t="str">
            <v>Marketing</v>
          </cell>
          <cell r="G236">
            <v>20</v>
          </cell>
          <cell r="H236">
            <v>11300000</v>
          </cell>
        </row>
        <row r="237">
          <cell r="B237">
            <v>11183433</v>
          </cell>
          <cell r="C237" t="str">
            <v>Nguyễn Ngọc Mỹ</v>
          </cell>
          <cell r="D237" t="str">
            <v>Kế toán 60A</v>
          </cell>
          <cell r="E237">
            <v>60</v>
          </cell>
          <cell r="F237" t="str">
            <v>Kế toán - Kiểm toán</v>
          </cell>
          <cell r="G237">
            <v>20</v>
          </cell>
          <cell r="H237">
            <v>11300000</v>
          </cell>
        </row>
        <row r="238">
          <cell r="B238">
            <v>11184630</v>
          </cell>
          <cell r="C238" t="str">
            <v>Tạ Thị Phương Thảo</v>
          </cell>
          <cell r="D238" t="str">
            <v>Quản trị bán hàng 60</v>
          </cell>
          <cell r="E238">
            <v>60</v>
          </cell>
          <cell r="F238" t="str">
            <v>Marketing</v>
          </cell>
          <cell r="G238">
            <v>20</v>
          </cell>
          <cell r="H238">
            <v>11300000</v>
          </cell>
        </row>
        <row r="239">
          <cell r="B239">
            <v>11184644</v>
          </cell>
          <cell r="C239" t="str">
            <v>Trần Thị Thu Thảo</v>
          </cell>
          <cell r="D239" t="str">
            <v>Kiểm toán A</v>
          </cell>
          <cell r="E239">
            <v>60</v>
          </cell>
          <cell r="F239" t="str">
            <v>Kế toán - Kiểm toán</v>
          </cell>
          <cell r="G239">
            <v>20</v>
          </cell>
          <cell r="H239">
            <v>11300000</v>
          </cell>
        </row>
        <row r="240">
          <cell r="B240">
            <v>11185554</v>
          </cell>
          <cell r="C240" t="str">
            <v>Vi Thị Thảo Vân</v>
          </cell>
          <cell r="D240" t="str">
            <v>TT Marketing 60</v>
          </cell>
          <cell r="E240">
            <v>60</v>
          </cell>
          <cell r="F240" t="str">
            <v>Marketing</v>
          </cell>
          <cell r="G240">
            <v>20</v>
          </cell>
          <cell r="H240">
            <v>11300000</v>
          </cell>
        </row>
        <row r="241">
          <cell r="B241">
            <v>11172439</v>
          </cell>
          <cell r="C241" t="str">
            <v>Ma Thị Hương Lan</v>
          </cell>
          <cell r="D241" t="str">
            <v>KTBH 59A</v>
          </cell>
          <cell r="E241">
            <v>59</v>
          </cell>
          <cell r="F241" t="str">
            <v>Bảo Hiểm</v>
          </cell>
          <cell r="G241">
            <v>23</v>
          </cell>
          <cell r="H241">
            <v>11615000</v>
          </cell>
        </row>
        <row r="242">
          <cell r="B242">
            <v>11173292</v>
          </cell>
          <cell r="C242" t="str">
            <v>Vàng Thị Nga</v>
          </cell>
          <cell r="D242" t="str">
            <v>Quản trị du lịch 59</v>
          </cell>
          <cell r="E242">
            <v>59</v>
          </cell>
          <cell r="F242" t="str">
            <v>Du lịch - Khách sạn</v>
          </cell>
          <cell r="G242">
            <v>23</v>
          </cell>
          <cell r="H242">
            <v>11615000</v>
          </cell>
        </row>
        <row r="243">
          <cell r="B243">
            <v>11176275</v>
          </cell>
          <cell r="C243" t="str">
            <v>Bùi Quang Chung</v>
          </cell>
          <cell r="D243" t="str">
            <v>QTDN 59A</v>
          </cell>
          <cell r="E243">
            <v>59</v>
          </cell>
          <cell r="F243" t="str">
            <v>Khoa QTKD</v>
          </cell>
          <cell r="G243">
            <v>23</v>
          </cell>
          <cell r="H243">
            <v>11615000</v>
          </cell>
        </row>
        <row r="244">
          <cell r="B244">
            <v>11176329</v>
          </cell>
          <cell r="C244" t="str">
            <v>Đàm Anh Pháp</v>
          </cell>
          <cell r="D244" t="str">
            <v>QTDN 59C</v>
          </cell>
          <cell r="E244">
            <v>59</v>
          </cell>
          <cell r="F244" t="str">
            <v>Khoa QTKD</v>
          </cell>
          <cell r="G244">
            <v>23</v>
          </cell>
          <cell r="H244">
            <v>11615000</v>
          </cell>
        </row>
        <row r="245">
          <cell r="B245">
            <v>11176332</v>
          </cell>
          <cell r="C245" t="str">
            <v>Hoàng Thị Kim Chi</v>
          </cell>
          <cell r="D245" t="str">
            <v>QTKDTH 59C</v>
          </cell>
          <cell r="E245">
            <v>59</v>
          </cell>
          <cell r="F245" t="str">
            <v>Khoa Quản trị KD</v>
          </cell>
          <cell r="G245">
            <v>23</v>
          </cell>
          <cell r="H245">
            <v>11615000</v>
          </cell>
        </row>
        <row r="246">
          <cell r="B246">
            <v>11181859</v>
          </cell>
          <cell r="C246" t="str">
            <v>Nguyễn Thị Hòa</v>
          </cell>
          <cell r="D246" t="str">
            <v>Quản trị nhân lực 60A</v>
          </cell>
          <cell r="E246">
            <v>60</v>
          </cell>
          <cell r="F246" t="str">
            <v>Kinh tế và QLNNL</v>
          </cell>
          <cell r="G246">
            <v>23</v>
          </cell>
          <cell r="H246">
            <v>11615000</v>
          </cell>
        </row>
        <row r="247">
          <cell r="B247">
            <v>11182114</v>
          </cell>
          <cell r="C247" t="str">
            <v>Nguyễn Thị Hương</v>
          </cell>
          <cell r="D247" t="str">
            <v>Kinh tế Bảo hiểm 60A</v>
          </cell>
          <cell r="E247">
            <v>60</v>
          </cell>
          <cell r="F247" t="str">
            <v>Bảo hiểm</v>
          </cell>
          <cell r="G247">
            <v>23</v>
          </cell>
          <cell r="H247">
            <v>11615000</v>
          </cell>
        </row>
        <row r="248">
          <cell r="B248">
            <v>11186384</v>
          </cell>
          <cell r="C248" t="str">
            <v>Vi Ngọc Diệp</v>
          </cell>
          <cell r="D248" t="str">
            <v>KT&amp;QLNNL 60</v>
          </cell>
          <cell r="E248">
            <v>60</v>
          </cell>
          <cell r="F248" t="str">
            <v>KT&amp;QLNNL</v>
          </cell>
          <cell r="G248">
            <v>23</v>
          </cell>
          <cell r="H248">
            <v>11615000</v>
          </cell>
        </row>
        <row r="249">
          <cell r="B249">
            <v>11170820</v>
          </cell>
          <cell r="C249" t="str">
            <v>Hoàng Hằng Diệp</v>
          </cell>
          <cell r="D249" t="str">
            <v>Đầu tư 59D</v>
          </cell>
          <cell r="E249">
            <v>59</v>
          </cell>
          <cell r="F249" t="str">
            <v>Đầu tư</v>
          </cell>
          <cell r="G249">
            <v>21</v>
          </cell>
          <cell r="H249">
            <v>11865000</v>
          </cell>
        </row>
        <row r="250">
          <cell r="B250">
            <v>11172056</v>
          </cell>
          <cell r="C250" t="str">
            <v>Nguyễn Thị Hường</v>
          </cell>
          <cell r="D250" t="str">
            <v>Kế toán 59E</v>
          </cell>
          <cell r="E250">
            <v>59</v>
          </cell>
          <cell r="F250" t="str">
            <v>Viện Kế toán - Kiểm toán</v>
          </cell>
          <cell r="G250">
            <v>21</v>
          </cell>
          <cell r="H250">
            <v>11865000</v>
          </cell>
        </row>
        <row r="251">
          <cell r="B251">
            <v>11173410</v>
          </cell>
          <cell r="C251" t="str">
            <v>Nguyễn Thị Ngọc</v>
          </cell>
          <cell r="D251" t="str">
            <v>Qtkdqt 59b</v>
          </cell>
          <cell r="E251">
            <v>59</v>
          </cell>
          <cell r="F251" t="str">
            <v>Viện Thương mại và KTQT</v>
          </cell>
          <cell r="G251">
            <v>21</v>
          </cell>
          <cell r="H251">
            <v>11865000</v>
          </cell>
        </row>
        <row r="252">
          <cell r="B252">
            <v>11175317</v>
          </cell>
          <cell r="C252" t="str">
            <v>Hoàng Công Vũ</v>
          </cell>
          <cell r="D252" t="str">
            <v>KTĐT59B</v>
          </cell>
          <cell r="E252">
            <v>59</v>
          </cell>
          <cell r="F252" t="str">
            <v>Đầu tư</v>
          </cell>
          <cell r="G252">
            <v>21</v>
          </cell>
          <cell r="H252">
            <v>11865000</v>
          </cell>
        </row>
        <row r="253">
          <cell r="B253">
            <v>11176068</v>
          </cell>
          <cell r="C253" t="str">
            <v>Nguyễn Kim Thuý</v>
          </cell>
          <cell r="D253" t="str">
            <v>Kinh tế quốc tế 59C</v>
          </cell>
          <cell r="E253">
            <v>59</v>
          </cell>
          <cell r="F253" t="str">
            <v>Viện Thương mại và KTQT</v>
          </cell>
          <cell r="G253">
            <v>21</v>
          </cell>
          <cell r="H253">
            <v>11865000</v>
          </cell>
        </row>
        <row r="254">
          <cell r="B254">
            <v>11176151</v>
          </cell>
          <cell r="C254" t="str">
            <v>Đặng Hồ Tuấn</v>
          </cell>
          <cell r="D254" t="str">
            <v>Kiểm toán 59C</v>
          </cell>
          <cell r="E254">
            <v>59</v>
          </cell>
          <cell r="F254" t="str">
            <v>Kế toán - Kiểm toán</v>
          </cell>
          <cell r="G254">
            <v>21</v>
          </cell>
          <cell r="H254">
            <v>11865000</v>
          </cell>
        </row>
        <row r="255">
          <cell r="B255">
            <v>11176252</v>
          </cell>
          <cell r="C255" t="str">
            <v>Lã Thị Hải Yến</v>
          </cell>
          <cell r="D255" t="str">
            <v>KTĐT 59A</v>
          </cell>
          <cell r="E255">
            <v>59</v>
          </cell>
          <cell r="F255" t="str">
            <v>Đầu tư</v>
          </cell>
          <cell r="G255">
            <v>21</v>
          </cell>
          <cell r="H255">
            <v>11865000</v>
          </cell>
        </row>
        <row r="256">
          <cell r="B256">
            <v>11176324</v>
          </cell>
          <cell r="C256" t="str">
            <v>Lưu Thị Thảo</v>
          </cell>
          <cell r="D256" t="str">
            <v>KTQT59C</v>
          </cell>
          <cell r="E256">
            <v>59</v>
          </cell>
          <cell r="F256" t="str">
            <v>TM&amp;KTQT</v>
          </cell>
          <cell r="G256">
            <v>21</v>
          </cell>
          <cell r="H256">
            <v>11865000</v>
          </cell>
        </row>
        <row r="257">
          <cell r="B257">
            <v>11182592</v>
          </cell>
          <cell r="C257" t="str">
            <v>Bùi Thị Thùy Linh</v>
          </cell>
          <cell r="D257" t="str">
            <v>Truyền thông Marketing K60</v>
          </cell>
          <cell r="E257">
            <v>60</v>
          </cell>
          <cell r="F257" t="str">
            <v>Marketing</v>
          </cell>
          <cell r="G257">
            <v>21</v>
          </cell>
          <cell r="H257">
            <v>11865000</v>
          </cell>
        </row>
        <row r="258">
          <cell r="B258">
            <v>11183961</v>
          </cell>
          <cell r="C258" t="str">
            <v>Bùi Thảo Phương</v>
          </cell>
          <cell r="D258" t="str">
            <v>Kế toán 60C</v>
          </cell>
          <cell r="E258">
            <v>60</v>
          </cell>
          <cell r="F258" t="str">
            <v>Kế toán - Kiểm toán</v>
          </cell>
          <cell r="G258">
            <v>21</v>
          </cell>
          <cell r="H258">
            <v>11865000</v>
          </cell>
        </row>
        <row r="259">
          <cell r="B259">
            <v>11186367</v>
          </cell>
          <cell r="C259" t="str">
            <v>Bùi Thị Hòa</v>
          </cell>
          <cell r="D259" t="str">
            <v>Kế toán 60C</v>
          </cell>
          <cell r="E259">
            <v>60</v>
          </cell>
          <cell r="F259" t="str">
            <v>Kế toán - Kiểm toán</v>
          </cell>
          <cell r="G259">
            <v>21</v>
          </cell>
          <cell r="H259">
            <v>11865000</v>
          </cell>
        </row>
        <row r="260">
          <cell r="B260">
            <v>11164748</v>
          </cell>
          <cell r="C260" t="str">
            <v>Lê Thị Thanh Thảo</v>
          </cell>
          <cell r="D260" t="str">
            <v>Tiếng Anh Thương Mại K58A</v>
          </cell>
          <cell r="E260">
            <v>58</v>
          </cell>
          <cell r="F260" t="str">
            <v>Ngoại ngữ kinh tế</v>
          </cell>
          <cell r="G260">
            <v>24</v>
          </cell>
          <cell r="H260">
            <v>12120000</v>
          </cell>
        </row>
        <row r="261">
          <cell r="B261">
            <v>11170574</v>
          </cell>
          <cell r="C261" t="str">
            <v>Dư Đình Biển</v>
          </cell>
          <cell r="D261" t="str">
            <v>Quản trị kinh doanh tổng hợp 59a</v>
          </cell>
          <cell r="E261">
            <v>59</v>
          </cell>
          <cell r="F261" t="str">
            <v>Khoa Quản trị kinh doanh</v>
          </cell>
          <cell r="G261">
            <v>24</v>
          </cell>
          <cell r="H261">
            <v>12120000</v>
          </cell>
        </row>
        <row r="262">
          <cell r="B262">
            <v>11173561</v>
          </cell>
          <cell r="C262" t="str">
            <v>Vi Thị Hà Nhi</v>
          </cell>
          <cell r="D262" t="str">
            <v>QTKDTM 59B</v>
          </cell>
          <cell r="E262">
            <v>59</v>
          </cell>
          <cell r="F262" t="str">
            <v>TM&amp;KTQT</v>
          </cell>
          <cell r="G262">
            <v>24</v>
          </cell>
          <cell r="H262">
            <v>12120000</v>
          </cell>
        </row>
        <row r="263">
          <cell r="B263">
            <v>11174618</v>
          </cell>
          <cell r="C263" t="str">
            <v>Nguyễn Thị Thúy</v>
          </cell>
          <cell r="D263" t="str">
            <v>Quản trị chất lượng 59</v>
          </cell>
          <cell r="E263">
            <v>59</v>
          </cell>
          <cell r="F263" t="str">
            <v>Khoa Quản trị kinh doanh</v>
          </cell>
          <cell r="G263">
            <v>24</v>
          </cell>
          <cell r="H263">
            <v>12120000</v>
          </cell>
        </row>
        <row r="264">
          <cell r="B264">
            <v>11176283</v>
          </cell>
          <cell r="C264" t="str">
            <v>Trần Thị Hoài</v>
          </cell>
          <cell r="D264" t="str">
            <v>QTDN59B</v>
          </cell>
          <cell r="E264">
            <v>59</v>
          </cell>
          <cell r="F264" t="str">
            <v>Khoa Quản trị kinh doanh</v>
          </cell>
          <cell r="G264">
            <v>24</v>
          </cell>
          <cell r="H264">
            <v>12120000</v>
          </cell>
        </row>
        <row r="265">
          <cell r="B265">
            <v>11176292</v>
          </cell>
          <cell r="C265" t="str">
            <v>Trương Đoàn Ngọc Linh</v>
          </cell>
          <cell r="D265" t="str">
            <v>QLKT 59B</v>
          </cell>
          <cell r="E265">
            <v>59</v>
          </cell>
          <cell r="F265" t="str">
            <v>Khoa học quản lý</v>
          </cell>
          <cell r="G265">
            <v>24</v>
          </cell>
          <cell r="H265">
            <v>12120000</v>
          </cell>
        </row>
        <row r="266">
          <cell r="B266">
            <v>11183302</v>
          </cell>
          <cell r="C266" t="str">
            <v>Lê Thị Mây</v>
          </cell>
          <cell r="D266" t="str">
            <v>Quản trị Khách sạn 60A</v>
          </cell>
          <cell r="E266">
            <v>60</v>
          </cell>
          <cell r="F266" t="str">
            <v>Du lịch khách sạn</v>
          </cell>
          <cell r="G266">
            <v>24</v>
          </cell>
          <cell r="H266">
            <v>12120000</v>
          </cell>
        </row>
        <row r="267">
          <cell r="B267">
            <v>11184641</v>
          </cell>
          <cell r="C267" t="str">
            <v>Trần Thị Phương Thảo</v>
          </cell>
          <cell r="D267" t="str">
            <v>Quản trị du lịch</v>
          </cell>
          <cell r="E267">
            <v>60</v>
          </cell>
          <cell r="F267" t="str">
            <v>Du lịch - Khách sạn</v>
          </cell>
          <cell r="G267">
            <v>24</v>
          </cell>
          <cell r="H267">
            <v>12120000</v>
          </cell>
        </row>
        <row r="268">
          <cell r="B268">
            <v>11166212</v>
          </cell>
          <cell r="C268" t="str">
            <v>Lăng Đức Dương</v>
          </cell>
          <cell r="D268" t="str">
            <v>KTQT 58A</v>
          </cell>
          <cell r="E268">
            <v>58</v>
          </cell>
          <cell r="F268" t="str">
            <v>TM&amp;KTQT</v>
          </cell>
          <cell r="G268">
            <v>22</v>
          </cell>
          <cell r="H268">
            <v>12430000</v>
          </cell>
        </row>
        <row r="269">
          <cell r="B269">
            <v>11170958</v>
          </cell>
          <cell r="C269" t="str">
            <v>Phan Thị Thùy Dung</v>
          </cell>
          <cell r="D269" t="str">
            <v>TCDN 59B</v>
          </cell>
          <cell r="E269">
            <v>59</v>
          </cell>
          <cell r="F269" t="str">
            <v>Ngân hàng - Tài chính</v>
          </cell>
          <cell r="G269">
            <v>22</v>
          </cell>
          <cell r="H269">
            <v>12430000</v>
          </cell>
        </row>
        <row r="270">
          <cell r="B270">
            <v>11172100</v>
          </cell>
          <cell r="C270" t="str">
            <v>Ngô Quang Huy</v>
          </cell>
          <cell r="D270" t="str">
            <v>Kế toán 59A</v>
          </cell>
          <cell r="E270">
            <v>59</v>
          </cell>
          <cell r="F270" t="str">
            <v>Kế toán - Kiểm toán</v>
          </cell>
          <cell r="G270">
            <v>22</v>
          </cell>
          <cell r="H270">
            <v>12430000</v>
          </cell>
        </row>
        <row r="271">
          <cell r="B271">
            <v>11172816</v>
          </cell>
          <cell r="C271" t="str">
            <v>Vũ Khánh Linh</v>
          </cell>
          <cell r="D271" t="str">
            <v>Kiểm toán 59E</v>
          </cell>
          <cell r="E271">
            <v>59</v>
          </cell>
          <cell r="F271" t="str">
            <v>Viện Kế toán - Kiểm toán</v>
          </cell>
          <cell r="G271">
            <v>22</v>
          </cell>
          <cell r="H271">
            <v>12430000</v>
          </cell>
        </row>
        <row r="272">
          <cell r="B272">
            <v>11176251</v>
          </cell>
          <cell r="C272" t="str">
            <v>Đặng Hồ Tuấn</v>
          </cell>
          <cell r="D272" t="str">
            <v>Kiểm toán 59C</v>
          </cell>
          <cell r="E272">
            <v>59</v>
          </cell>
          <cell r="F272" t="str">
            <v>Viện KT-KT</v>
          </cell>
          <cell r="G272">
            <v>22</v>
          </cell>
          <cell r="H272">
            <v>12430000</v>
          </cell>
        </row>
        <row r="273">
          <cell r="B273">
            <v>11180655</v>
          </cell>
          <cell r="C273" t="str">
            <v>Nguyễn Thị Bích</v>
          </cell>
          <cell r="D273" t="str">
            <v>Truyền thông Marketing 60</v>
          </cell>
          <cell r="E273">
            <v>60</v>
          </cell>
          <cell r="F273" t="str">
            <v>Marketing</v>
          </cell>
          <cell r="G273">
            <v>22</v>
          </cell>
          <cell r="H273">
            <v>12430000</v>
          </cell>
        </row>
        <row r="274">
          <cell r="B274">
            <v>11183712</v>
          </cell>
          <cell r="C274" t="str">
            <v>Vũ Thị Ánh Ngọc</v>
          </cell>
          <cell r="D274" t="str">
            <v>Truyền thông Marketing 60</v>
          </cell>
          <cell r="E274">
            <v>60</v>
          </cell>
          <cell r="F274" t="str">
            <v>Marketing</v>
          </cell>
          <cell r="G274">
            <v>22</v>
          </cell>
          <cell r="H274">
            <v>12430000</v>
          </cell>
        </row>
        <row r="275">
          <cell r="B275">
            <v>11184980</v>
          </cell>
          <cell r="C275" t="str">
            <v>Lê Thị Ngọc Trâm</v>
          </cell>
          <cell r="D275" t="str">
            <v>Kế toán B</v>
          </cell>
          <cell r="E275">
            <v>60</v>
          </cell>
          <cell r="F275" t="str">
            <v>Kế toán - Kiểm toán</v>
          </cell>
          <cell r="G275">
            <v>22</v>
          </cell>
          <cell r="H275">
            <v>12430000</v>
          </cell>
        </row>
        <row r="276">
          <cell r="B276">
            <v>11186322</v>
          </cell>
          <cell r="C276" t="str">
            <v>Nguyễn Kim Ngân</v>
          </cell>
          <cell r="D276" t="str">
            <v>Kiểm toán 60C</v>
          </cell>
          <cell r="E276">
            <v>60</v>
          </cell>
          <cell r="F276" t="str">
            <v>Kế toán - Kiểm toán</v>
          </cell>
          <cell r="G276">
            <v>22</v>
          </cell>
          <cell r="H276">
            <v>12430000</v>
          </cell>
        </row>
        <row r="277">
          <cell r="B277">
            <v>11186358</v>
          </cell>
          <cell r="C277" t="str">
            <v>Bùi Thu Hằng</v>
          </cell>
          <cell r="D277" t="str">
            <v>KTQT 60A</v>
          </cell>
          <cell r="E277">
            <v>60</v>
          </cell>
          <cell r="F277" t="str">
            <v>Viện TM&amp;KTQT</v>
          </cell>
          <cell r="G277">
            <v>22</v>
          </cell>
          <cell r="H277">
            <v>12430000</v>
          </cell>
        </row>
        <row r="278">
          <cell r="B278">
            <v>11186379</v>
          </cell>
          <cell r="C278" t="str">
            <v>Lương Đức Minh</v>
          </cell>
          <cell r="D278" t="str">
            <v>Kế toán 60C</v>
          </cell>
          <cell r="E278">
            <v>60</v>
          </cell>
          <cell r="F278" t="str">
            <v>Kế toán - Kiểm toán</v>
          </cell>
          <cell r="G278">
            <v>22</v>
          </cell>
          <cell r="H278">
            <v>12430000</v>
          </cell>
        </row>
        <row r="279">
          <cell r="B279">
            <v>11171487</v>
          </cell>
          <cell r="C279" t="str">
            <v>Lý Văn Hành</v>
          </cell>
          <cell r="D279" t="str">
            <v>KTQT 59C</v>
          </cell>
          <cell r="E279">
            <v>59</v>
          </cell>
          <cell r="F279" t="str">
            <v>TM&amp;KTQT</v>
          </cell>
          <cell r="G279">
            <v>23</v>
          </cell>
          <cell r="H279">
            <v>12995000</v>
          </cell>
        </row>
        <row r="280">
          <cell r="B280">
            <v>11172010</v>
          </cell>
          <cell r="C280" t="str">
            <v>Phạm Thị Mai Hương</v>
          </cell>
          <cell r="D280" t="str">
            <v>Quản trị kinh doanh quốc tế 59C</v>
          </cell>
          <cell r="E280">
            <v>59</v>
          </cell>
          <cell r="F280" t="str">
            <v>Viện Thương mại và KTQT</v>
          </cell>
          <cell r="G280">
            <v>23</v>
          </cell>
          <cell r="H280">
            <v>12995000</v>
          </cell>
        </row>
        <row r="281">
          <cell r="B281">
            <v>11174152</v>
          </cell>
          <cell r="C281" t="str">
            <v>Lìu Thị Thắm</v>
          </cell>
          <cell r="D281" t="str">
            <v>KTĐT 59D</v>
          </cell>
          <cell r="E281">
            <v>59</v>
          </cell>
          <cell r="F281" t="str">
            <v>Đầu tư</v>
          </cell>
          <cell r="G281">
            <v>23</v>
          </cell>
          <cell r="H281">
            <v>12995000</v>
          </cell>
        </row>
        <row r="282">
          <cell r="B282">
            <v>11175068</v>
          </cell>
          <cell r="C282" t="str">
            <v>Trần Xuân Trường</v>
          </cell>
          <cell r="D282" t="str">
            <v>KTĐT 59C</v>
          </cell>
          <cell r="E282">
            <v>59</v>
          </cell>
          <cell r="F282" t="str">
            <v>Đầu tư</v>
          </cell>
          <cell r="G282">
            <v>23</v>
          </cell>
          <cell r="H282">
            <v>12995000</v>
          </cell>
        </row>
        <row r="283">
          <cell r="B283">
            <v>11175419</v>
          </cell>
          <cell r="C283" t="str">
            <v>Trần Thị Hải Yến</v>
          </cell>
          <cell r="D283" t="str">
            <v>Kinh tế Đầu tư 59B</v>
          </cell>
          <cell r="E283">
            <v>59</v>
          </cell>
          <cell r="F283" t="str">
            <v>Đầu tư</v>
          </cell>
          <cell r="G283">
            <v>23</v>
          </cell>
          <cell r="H283">
            <v>12995000</v>
          </cell>
        </row>
        <row r="284">
          <cell r="B284">
            <v>11176150</v>
          </cell>
          <cell r="C284" t="str">
            <v>Phạm Huyền Trinh</v>
          </cell>
          <cell r="D284" t="str">
            <v>Kinh tế quốc tế 59B</v>
          </cell>
          <cell r="E284">
            <v>59</v>
          </cell>
          <cell r="F284" t="str">
            <v>TM&amp;KTQT</v>
          </cell>
          <cell r="G284">
            <v>23</v>
          </cell>
          <cell r="H284">
            <v>12995000</v>
          </cell>
        </row>
        <row r="285">
          <cell r="B285">
            <v>11176291</v>
          </cell>
          <cell r="C285" t="str">
            <v>Tô Thị Hiểu</v>
          </cell>
          <cell r="D285" t="str">
            <v>QTKDQT59</v>
          </cell>
          <cell r="E285">
            <v>59</v>
          </cell>
          <cell r="F285" t="str">
            <v>TM&amp;KTQT</v>
          </cell>
          <cell r="G285">
            <v>23</v>
          </cell>
          <cell r="H285">
            <v>12995000</v>
          </cell>
        </row>
        <row r="286">
          <cell r="B286">
            <v>11176311</v>
          </cell>
          <cell r="C286" t="str">
            <v>Cao Quang Trường</v>
          </cell>
          <cell r="D286" t="str">
            <v>Kế toán 59A</v>
          </cell>
          <cell r="E286">
            <v>59</v>
          </cell>
          <cell r="F286" t="str">
            <v>Kế toán - Kiểm toán</v>
          </cell>
          <cell r="G286">
            <v>23</v>
          </cell>
          <cell r="H286">
            <v>12995000</v>
          </cell>
        </row>
        <row r="287">
          <cell r="B287">
            <v>11182065</v>
          </cell>
          <cell r="C287" t="str">
            <v>Vi Đức Hưng</v>
          </cell>
          <cell r="D287" t="str">
            <v>KTĐT 60C</v>
          </cell>
          <cell r="E287">
            <v>60</v>
          </cell>
          <cell r="F287" t="str">
            <v>Đầu tư</v>
          </cell>
          <cell r="G287">
            <v>23</v>
          </cell>
          <cell r="H287">
            <v>12995000</v>
          </cell>
        </row>
        <row r="288">
          <cell r="B288">
            <v>11182901</v>
          </cell>
          <cell r="C288" t="str">
            <v>Trần Ngọc Linh</v>
          </cell>
          <cell r="D288" t="str">
            <v>Quản trị Marketing A</v>
          </cell>
          <cell r="E288">
            <v>60</v>
          </cell>
          <cell r="F288" t="str">
            <v>Marketing</v>
          </cell>
          <cell r="G288">
            <v>23</v>
          </cell>
          <cell r="H288">
            <v>12995000</v>
          </cell>
        </row>
        <row r="289">
          <cell r="B289">
            <v>11183261</v>
          </cell>
          <cell r="C289" t="str">
            <v>Trần Thị Mai</v>
          </cell>
          <cell r="D289" t="str">
            <v>Quản trị kinh doanh quốc tế 60B</v>
          </cell>
          <cell r="E289">
            <v>60</v>
          </cell>
          <cell r="F289" t="str">
            <v>Viện Thương mại và KTQT</v>
          </cell>
          <cell r="G289">
            <v>23</v>
          </cell>
          <cell r="H289">
            <v>12995000</v>
          </cell>
        </row>
        <row r="290">
          <cell r="B290">
            <v>11185556</v>
          </cell>
          <cell r="C290" t="str">
            <v>Vũ Thị Thúy Vân</v>
          </cell>
          <cell r="D290" t="str">
            <v>Quản trị kinh doanh quốc tế 60A</v>
          </cell>
          <cell r="E290">
            <v>60</v>
          </cell>
          <cell r="F290" t="str">
            <v>Viện Thương mại và KTQT</v>
          </cell>
          <cell r="G290">
            <v>23</v>
          </cell>
          <cell r="H290">
            <v>12995000</v>
          </cell>
        </row>
        <row r="291">
          <cell r="B291">
            <v>11186366</v>
          </cell>
          <cell r="C291" t="str">
            <v>Hoàng Kim Nhung</v>
          </cell>
          <cell r="D291" t="str">
            <v>QT Marketing 60A</v>
          </cell>
          <cell r="E291">
            <v>60</v>
          </cell>
          <cell r="F291" t="str">
            <v>Marketing</v>
          </cell>
          <cell r="G291">
            <v>23</v>
          </cell>
          <cell r="H291">
            <v>12995000</v>
          </cell>
        </row>
        <row r="292">
          <cell r="B292">
            <v>11186382</v>
          </cell>
          <cell r="C292" t="str">
            <v>Lê Thị Hồng</v>
          </cell>
          <cell r="D292" t="str">
            <v>QTKDQT 60A</v>
          </cell>
          <cell r="E292">
            <v>60</v>
          </cell>
          <cell r="F292" t="str">
            <v>TM&amp;KTQT</v>
          </cell>
          <cell r="G292">
            <v>23</v>
          </cell>
          <cell r="H292">
            <v>12995000</v>
          </cell>
        </row>
        <row r="293">
          <cell r="B293">
            <v>11186390</v>
          </cell>
          <cell r="C293" t="str">
            <v>Hoàng Văn Thành</v>
          </cell>
          <cell r="D293" t="str">
            <v>KTQT 60B</v>
          </cell>
          <cell r="E293">
            <v>60</v>
          </cell>
          <cell r="F293" t="str">
            <v>TM&amp;KTQT</v>
          </cell>
          <cell r="G293">
            <v>23</v>
          </cell>
          <cell r="H293">
            <v>12995000</v>
          </cell>
        </row>
        <row r="294">
          <cell r="B294">
            <v>11172253</v>
          </cell>
          <cell r="C294" t="str">
            <v>Phạm Thị Thu Huyền</v>
          </cell>
          <cell r="D294" t="str">
            <v>K59B- Kinh tế Đầu tư</v>
          </cell>
          <cell r="E294">
            <v>59</v>
          </cell>
          <cell r="F294" t="str">
            <v>Đầu tư</v>
          </cell>
          <cell r="G294">
            <v>24</v>
          </cell>
          <cell r="H294">
            <v>13560000</v>
          </cell>
        </row>
        <row r="295">
          <cell r="B295">
            <v>11182089</v>
          </cell>
          <cell r="C295" t="str">
            <v>Hoàng Thị Hương</v>
          </cell>
          <cell r="D295" t="str">
            <v>Kinh tế đầu tư 60B</v>
          </cell>
          <cell r="E295">
            <v>60</v>
          </cell>
          <cell r="F295" t="str">
            <v>Đầu tư</v>
          </cell>
          <cell r="G295">
            <v>24</v>
          </cell>
          <cell r="H295">
            <v>13560000</v>
          </cell>
        </row>
        <row r="296">
          <cell r="B296">
            <v>11161231</v>
          </cell>
          <cell r="C296" t="str">
            <v>Nguyễn Thị Hương Giang</v>
          </cell>
          <cell r="D296" t="str">
            <v>Ngân hàng CLC</v>
          </cell>
          <cell r="E296">
            <v>58</v>
          </cell>
          <cell r="F296" t="str">
            <v>Viện ĐTTT,CLC&amp;Pohe</v>
          </cell>
          <cell r="G296"/>
          <cell r="H296">
            <v>20000000</v>
          </cell>
        </row>
        <row r="297">
          <cell r="B297">
            <v>11173458</v>
          </cell>
          <cell r="C297" t="str">
            <v>Vũ Bích Ngọc</v>
          </cell>
          <cell r="D297" t="str">
            <v>KDQT chất lượng cao</v>
          </cell>
          <cell r="E297">
            <v>59</v>
          </cell>
          <cell r="F297" t="str">
            <v>Viện ĐTTT,CLC&amp;Pohe</v>
          </cell>
          <cell r="G297"/>
          <cell r="H297">
            <v>20000000</v>
          </cell>
        </row>
        <row r="298">
          <cell r="B298">
            <v>11174064</v>
          </cell>
          <cell r="C298" t="str">
            <v>Lê Hoàng Sơn</v>
          </cell>
          <cell r="D298" t="str">
            <v>Kiểm toán A CLC</v>
          </cell>
          <cell r="E298">
            <v>59</v>
          </cell>
          <cell r="F298" t="str">
            <v>Viện ĐTTT,CLC&amp;Pohe</v>
          </cell>
          <cell r="G298"/>
          <cell r="H298">
            <v>20000000</v>
          </cell>
        </row>
        <row r="299">
          <cell r="B299">
            <v>11180969</v>
          </cell>
          <cell r="C299" t="str">
            <v>Đặng Hiền Đức</v>
          </cell>
          <cell r="D299" t="str">
            <v>Kinh tế quốc tế CLC</v>
          </cell>
          <cell r="E299">
            <v>60</v>
          </cell>
          <cell r="F299" t="str">
            <v>Viện ĐTTT,CLC&amp;Pohe</v>
          </cell>
          <cell r="G299"/>
          <cell r="H299">
            <v>20000000</v>
          </cell>
        </row>
        <row r="300">
          <cell r="B300">
            <v>11180983</v>
          </cell>
          <cell r="C300" t="str">
            <v>Lê Anh Đức</v>
          </cell>
          <cell r="D300" t="str">
            <v>QT Marketing 60B CLC</v>
          </cell>
          <cell r="E300">
            <v>60</v>
          </cell>
          <cell r="F300" t="str">
            <v>Viện ĐTTT,CLC&amp;Pohe</v>
          </cell>
          <cell r="G300"/>
          <cell r="H300">
            <v>20000000</v>
          </cell>
        </row>
        <row r="301">
          <cell r="B301">
            <v>11182793</v>
          </cell>
          <cell r="C301" t="str">
            <v>Nguyễn Thị Diệu Linh</v>
          </cell>
          <cell r="D301" t="str">
            <v>KTĐT CLC 60</v>
          </cell>
          <cell r="E301">
            <v>60</v>
          </cell>
          <cell r="F301" t="str">
            <v>Viện ĐT, TTCLC&amp;POHE</v>
          </cell>
          <cell r="G301"/>
          <cell r="H301">
            <v>20000000</v>
          </cell>
        </row>
        <row r="302">
          <cell r="B302">
            <v>11190364</v>
          </cell>
          <cell r="C302" t="str">
            <v>Nguyễn Thị Kim Anh</v>
          </cell>
          <cell r="D302" t="str">
            <v>Đầu Tư CLC</v>
          </cell>
          <cell r="E302">
            <v>61</v>
          </cell>
          <cell r="F302" t="str">
            <v>Viện ĐTTT,CLC&amp;Pohe</v>
          </cell>
          <cell r="G302"/>
          <cell r="H302">
            <v>20000000</v>
          </cell>
        </row>
        <row r="303">
          <cell r="B303">
            <v>11191787</v>
          </cell>
          <cell r="C303" t="str">
            <v>Vũ Hồng Hạnh</v>
          </cell>
          <cell r="D303" t="str">
            <v>QT marketing CLC 61B</v>
          </cell>
          <cell r="E303">
            <v>61</v>
          </cell>
          <cell r="F303" t="str">
            <v>Viện TT, CLC&amp;Pohe</v>
          </cell>
          <cell r="G303"/>
          <cell r="H303">
            <v>20000000</v>
          </cell>
        </row>
        <row r="304">
          <cell r="B304">
            <v>11193407</v>
          </cell>
          <cell r="C304" t="str">
            <v>Lưu Công Minh</v>
          </cell>
          <cell r="D304" t="str">
            <v>TCDN-CLC 61</v>
          </cell>
          <cell r="E304">
            <v>61</v>
          </cell>
          <cell r="F304" t="str">
            <v>Viện ĐTTT,CLC&amp;Pohe</v>
          </cell>
          <cell r="G304"/>
          <cell r="H304">
            <v>20000000</v>
          </cell>
        </row>
        <row r="305">
          <cell r="B305">
            <v>11161625</v>
          </cell>
          <cell r="C305" t="str">
            <v>Nguyễn Thị Hạnh</v>
          </cell>
          <cell r="D305" t="str">
            <v>Ngân hàng CLC 58</v>
          </cell>
          <cell r="E305">
            <v>58</v>
          </cell>
          <cell r="F305" t="str">
            <v>Ngân hàng - Tài chính</v>
          </cell>
          <cell r="G305"/>
          <cell r="H305">
            <v>20000000</v>
          </cell>
        </row>
        <row r="306">
          <cell r="B306">
            <v>11181031</v>
          </cell>
          <cell r="C306" t="str">
            <v>Nguyễn Thùy Dung</v>
          </cell>
          <cell r="D306" t="str">
            <v>Pohe TT Marketing</v>
          </cell>
          <cell r="E306">
            <v>60</v>
          </cell>
          <cell r="F306" t="str">
            <v>Viện ĐTTT,CLC&amp;Pohe</v>
          </cell>
          <cell r="G306"/>
          <cell r="H306">
            <v>20500000</v>
          </cell>
        </row>
        <row r="307">
          <cell r="B307">
            <v>11184421</v>
          </cell>
          <cell r="C307" t="str">
            <v>TRẦN QUỐC THẮNG</v>
          </cell>
          <cell r="D307" t="str">
            <v xml:space="preserve">Pohe Quản trị lữ hành 60 </v>
          </cell>
          <cell r="E307">
            <v>60</v>
          </cell>
          <cell r="F307" t="str">
            <v>Viện TT, CLC&amp;POHE</v>
          </cell>
          <cell r="G307"/>
          <cell r="H307">
            <v>20500000</v>
          </cell>
        </row>
        <row r="308">
          <cell r="B308">
            <v>11162175</v>
          </cell>
          <cell r="C308" t="str">
            <v>Vũ Tiến Hưng</v>
          </cell>
          <cell r="D308" t="str">
            <v>Tài chính tiên tiến 58C</v>
          </cell>
          <cell r="E308">
            <v>58</v>
          </cell>
          <cell r="F308" t="str">
            <v>Viện ĐTTT,CLC&amp;Pohe</v>
          </cell>
          <cell r="G308"/>
          <cell r="H308">
            <v>29000000</v>
          </cell>
        </row>
        <row r="309">
          <cell r="B309">
            <v>11174888</v>
          </cell>
          <cell r="C309" t="str">
            <v>Nguyễn Thị Huyền Trang</v>
          </cell>
          <cell r="D309" t="str">
            <v>Kế toán tiên tiến 59A</v>
          </cell>
          <cell r="E309">
            <v>59</v>
          </cell>
          <cell r="F309" t="str">
            <v>Viện TT, CLC&amp;POHE</v>
          </cell>
          <cell r="G309"/>
          <cell r="H309">
            <v>29000000</v>
          </cell>
        </row>
        <row r="310">
          <cell r="B310">
            <v>11191039</v>
          </cell>
          <cell r="C310" t="str">
            <v>Nguyễn Ngọc Diệp</v>
          </cell>
          <cell r="D310" t="str">
            <v>Phân tích kinh doanh</v>
          </cell>
          <cell r="E310">
            <v>61</v>
          </cell>
          <cell r="F310" t="str">
            <v>Viện ĐTTT,CLC&amp;Pohe</v>
          </cell>
          <cell r="G310"/>
          <cell r="H310">
            <v>30000000</v>
          </cell>
        </row>
        <row r="311">
          <cell r="B311">
            <v>11193864</v>
          </cell>
          <cell r="C311" t="str">
            <v>Võ Bích Ngọc</v>
          </cell>
          <cell r="D311" t="str">
            <v>Kế toán tiên tiến K61</v>
          </cell>
          <cell r="E311">
            <v>61</v>
          </cell>
          <cell r="F311" t="str">
            <v>Viện TT, CLC&amp;POHE</v>
          </cell>
          <cell r="G311"/>
          <cell r="H311">
            <v>30000000</v>
          </cell>
        </row>
        <row r="312">
          <cell r="B312">
            <v>11181110</v>
          </cell>
          <cell r="C312" t="str">
            <v>Ngô Thùy Dương</v>
          </cell>
          <cell r="D312" t="str">
            <v>BBAEi1</v>
          </cell>
          <cell r="E312">
            <v>1</v>
          </cell>
          <cell r="F312" t="str">
            <v>Viện Đào tạo quốc tế</v>
          </cell>
          <cell r="G312"/>
          <cell r="H312">
            <v>40000000</v>
          </cell>
        </row>
        <row r="313">
          <cell r="B313">
            <v>11183565</v>
          </cell>
          <cell r="C313" t="str">
            <v>Phạm Thanh Ngân</v>
          </cell>
          <cell r="D313" t="str">
            <v>BBAE-i1</v>
          </cell>
          <cell r="E313">
            <v>1</v>
          </cell>
          <cell r="F313" t="str">
            <v>Viện Đào tạo quốc tế</v>
          </cell>
          <cell r="G313"/>
          <cell r="H313">
            <v>40000000</v>
          </cell>
        </row>
        <row r="314">
          <cell r="B314">
            <v>11184135</v>
          </cell>
          <cell r="C314" t="str">
            <v>Trần Thị Ngọc Phượng</v>
          </cell>
          <cell r="D314" t="str">
            <v>Khởi nghiệp và PTKD</v>
          </cell>
          <cell r="E314">
            <v>60</v>
          </cell>
          <cell r="F314" t="str">
            <v>Viện Đào tạo quốc tế</v>
          </cell>
          <cell r="G314"/>
          <cell r="H314">
            <v>40000000</v>
          </cell>
        </row>
        <row r="315">
          <cell r="B315">
            <v>11162897</v>
          </cell>
          <cell r="C315" t="str">
            <v>Ngô Phương Linh</v>
          </cell>
          <cell r="D315" t="str">
            <v>Tài chính công</v>
          </cell>
          <cell r="E315">
            <v>58</v>
          </cell>
          <cell r="F315" t="str">
            <v>Ngân hàng - Tài chính</v>
          </cell>
          <cell r="G315">
            <v>0</v>
          </cell>
          <cell r="H315">
            <v>0</v>
          </cell>
        </row>
        <row r="316">
          <cell r="B316">
            <v>11163810</v>
          </cell>
          <cell r="C316" t="str">
            <v>Nguyễn Hoàng Nguyên</v>
          </cell>
          <cell r="D316" t="str">
            <v>Kế toán C</v>
          </cell>
          <cell r="E316">
            <v>58</v>
          </cell>
          <cell r="F316" t="str">
            <v>Kế toán - Kiểm toán</v>
          </cell>
          <cell r="G316">
            <v>0</v>
          </cell>
          <cell r="H316">
            <v>0</v>
          </cell>
        </row>
        <row r="317">
          <cell r="B317">
            <v>11166284</v>
          </cell>
          <cell r="C317" t="str">
            <v>Hoàng Thị Như</v>
          </cell>
          <cell r="D317" t="str">
            <v>QLKT 58B</v>
          </cell>
          <cell r="E317">
            <v>58</v>
          </cell>
          <cell r="F317" t="str">
            <v>Khoa học quản lý</v>
          </cell>
          <cell r="G317">
            <v>0</v>
          </cell>
          <cell r="H317">
            <v>0</v>
          </cell>
        </row>
        <row r="318">
          <cell r="B318">
            <v>11174832</v>
          </cell>
          <cell r="C318" t="str">
            <v>Lê Thị Huyền Trang</v>
          </cell>
          <cell r="D318" t="str">
            <v>EBBA 9B</v>
          </cell>
          <cell r="E318">
            <v>59</v>
          </cell>
          <cell r="F318" t="str">
            <v>Viện QTKD</v>
          </cell>
          <cell r="G318"/>
          <cell r="H318"/>
        </row>
        <row r="319">
          <cell r="B319">
            <v>11184412</v>
          </cell>
          <cell r="C319" t="str">
            <v>Ninh Viết Thắng</v>
          </cell>
          <cell r="D319" t="str">
            <v>CFAB</v>
          </cell>
          <cell r="E319">
            <v>60</v>
          </cell>
          <cell r="F319" t="str">
            <v>Kế toán - Kiểm toán</v>
          </cell>
          <cell r="G319"/>
          <cell r="H319">
            <v>22500000</v>
          </cell>
        </row>
        <row r="320">
          <cell r="B320">
            <v>11185140</v>
          </cell>
          <cell r="C320" t="str">
            <v>Nguyễn Thị Huyền Trang</v>
          </cell>
          <cell r="D320" t="str">
            <v>Quản lý công 60</v>
          </cell>
          <cell r="E320">
            <v>60</v>
          </cell>
          <cell r="F320" t="str">
            <v>Khoa học quản lý</v>
          </cell>
          <cell r="G320">
            <v>0</v>
          </cell>
          <cell r="H320">
            <v>0</v>
          </cell>
        </row>
        <row r="321">
          <cell r="B321">
            <v>11190169</v>
          </cell>
          <cell r="C321" t="str">
            <v>Lê Hoàng Anh</v>
          </cell>
          <cell r="D321" t="str">
            <v>Ngoại ngữ kinh tế</v>
          </cell>
          <cell r="E321">
            <v>61</v>
          </cell>
          <cell r="F321" t="str">
            <v>Ngoại ngữ Kinh tế</v>
          </cell>
          <cell r="G321">
            <v>25</v>
          </cell>
          <cell r="H321">
            <v>12625000</v>
          </cell>
        </row>
        <row r="322">
          <cell r="B322">
            <v>11190223</v>
          </cell>
          <cell r="C322" t="str">
            <v>Mai Thị Lan Anh</v>
          </cell>
          <cell r="D322" t="str">
            <v>QTKD 61B</v>
          </cell>
          <cell r="E322">
            <v>61</v>
          </cell>
          <cell r="F322" t="str">
            <v>Khoa Quản trị KD</v>
          </cell>
          <cell r="G322">
            <v>16</v>
          </cell>
          <cell r="H322">
            <v>8080000</v>
          </cell>
        </row>
        <row r="323">
          <cell r="B323">
            <v>11190285</v>
          </cell>
          <cell r="C323" t="str">
            <v>Nguyễn Ngọc Anh</v>
          </cell>
          <cell r="D323" t="str">
            <v>Ngân hàng 61B</v>
          </cell>
          <cell r="E323">
            <v>61</v>
          </cell>
          <cell r="F323" t="str">
            <v>Viện Ngân hàng - Tài chính</v>
          </cell>
          <cell r="G323">
            <v>17</v>
          </cell>
          <cell r="H323">
            <v>8585000</v>
          </cell>
        </row>
        <row r="324">
          <cell r="B324">
            <v>11190469</v>
          </cell>
          <cell r="C324" t="str">
            <v>Phạm Lê Quỳnh Anh</v>
          </cell>
          <cell r="D324" t="str">
            <v>Marketing 61C</v>
          </cell>
          <cell r="E324">
            <v>61</v>
          </cell>
          <cell r="F324" t="str">
            <v>Marketing</v>
          </cell>
          <cell r="G324">
            <v>16</v>
          </cell>
          <cell r="H324">
            <v>9040000</v>
          </cell>
        </row>
        <row r="325">
          <cell r="B325">
            <v>11190645</v>
          </cell>
          <cell r="C325" t="str">
            <v>Lê Ngọc Ánh</v>
          </cell>
          <cell r="D325" t="str">
            <v xml:space="preserve">61B-Hệ thống thông tin quản lí </v>
          </cell>
          <cell r="E325">
            <v>61</v>
          </cell>
          <cell r="F325" t="str">
            <v>Viện CNTT&amp;KTS</v>
          </cell>
          <cell r="G325">
            <v>17</v>
          </cell>
          <cell r="H325">
            <v>7055000</v>
          </cell>
        </row>
        <row r="326">
          <cell r="B326">
            <v>11190658</v>
          </cell>
          <cell r="C326" t="str">
            <v>Nguyễn Thị Ánh</v>
          </cell>
          <cell r="D326" t="str">
            <v>Hệ thống thông tin quản lý 61A</v>
          </cell>
          <cell r="E326">
            <v>61</v>
          </cell>
          <cell r="F326" t="str">
            <v>Viện CNTT&amp;KTS</v>
          </cell>
          <cell r="G326">
            <v>19</v>
          </cell>
          <cell r="H326">
            <v>7885000</v>
          </cell>
        </row>
        <row r="327">
          <cell r="B327">
            <v>11190686</v>
          </cell>
          <cell r="C327" t="str">
            <v>Bùi Minh Bắc</v>
          </cell>
          <cell r="D327" t="str">
            <v>Quan hệ công chúng 61</v>
          </cell>
          <cell r="E327">
            <v>61</v>
          </cell>
          <cell r="F327" t="str">
            <v>Marketing</v>
          </cell>
          <cell r="G327">
            <v>19</v>
          </cell>
          <cell r="H327">
            <v>10735000</v>
          </cell>
        </row>
        <row r="328">
          <cell r="B328">
            <v>11190689</v>
          </cell>
          <cell r="C328" t="str">
            <v>Nguyễn Đức Bách</v>
          </cell>
          <cell r="D328" t="str">
            <v>QUẢN LÝ CÔNG 61C</v>
          </cell>
          <cell r="E328">
            <v>61</v>
          </cell>
          <cell r="F328" t="str">
            <v>Khoa học quản lý</v>
          </cell>
          <cell r="G328">
            <v>19</v>
          </cell>
          <cell r="H328">
            <v>9595000</v>
          </cell>
        </row>
        <row r="329">
          <cell r="B329">
            <v>11190733</v>
          </cell>
          <cell r="C329" t="str">
            <v>Nguyễn Thanh Bình</v>
          </cell>
          <cell r="D329" t="str">
            <v>QLC&amp;CS61</v>
          </cell>
          <cell r="E329">
            <v>61</v>
          </cell>
          <cell r="F329" t="str">
            <v>Khoa học quản lý</v>
          </cell>
          <cell r="G329"/>
          <cell r="H329">
            <v>20500000</v>
          </cell>
        </row>
        <row r="330">
          <cell r="B330">
            <v>11190754</v>
          </cell>
          <cell r="C330" t="str">
            <v>Phạm Thị Châm</v>
          </cell>
          <cell r="D330" t="str">
            <v>QHCC 61</v>
          </cell>
          <cell r="E330">
            <v>61</v>
          </cell>
          <cell r="F330" t="str">
            <v>Marketing</v>
          </cell>
          <cell r="G330">
            <v>19</v>
          </cell>
          <cell r="H330">
            <v>10735000</v>
          </cell>
        </row>
        <row r="331">
          <cell r="B331">
            <v>11190850</v>
          </cell>
          <cell r="C331" t="str">
            <v>Nguyễn Thị Kim Chi</v>
          </cell>
          <cell r="D331" t="str">
            <v>HTTT QL 61A</v>
          </cell>
          <cell r="E331">
            <v>61</v>
          </cell>
          <cell r="F331" t="str">
            <v>CNTT&amp;KTS</v>
          </cell>
          <cell r="G331">
            <v>17</v>
          </cell>
          <cell r="H331">
            <v>7055000</v>
          </cell>
        </row>
        <row r="332">
          <cell r="B332">
            <v>11190927</v>
          </cell>
          <cell r="C332" t="str">
            <v>Đinh Văn Cương</v>
          </cell>
          <cell r="D332" t="str">
            <v>QTDL và LH 61B</v>
          </cell>
          <cell r="E332">
            <v>61</v>
          </cell>
          <cell r="F332" t="str">
            <v>Du lịch - Khách sạn</v>
          </cell>
          <cell r="G332">
            <v>17</v>
          </cell>
          <cell r="H332">
            <v>8585000</v>
          </cell>
        </row>
        <row r="333">
          <cell r="B333">
            <v>11191026</v>
          </cell>
          <cell r="C333" t="str">
            <v>Nông Hoàng Diễm</v>
          </cell>
          <cell r="D333" t="str">
            <v>QHCC 61</v>
          </cell>
          <cell r="E333">
            <v>61</v>
          </cell>
          <cell r="F333" t="str">
            <v>Marketing</v>
          </cell>
          <cell r="G333">
            <v>19</v>
          </cell>
          <cell r="H333">
            <v>10735000</v>
          </cell>
        </row>
        <row r="334">
          <cell r="B334">
            <v>11191153</v>
          </cell>
          <cell r="C334" t="str">
            <v>Ngô Phạm Phương Dung</v>
          </cell>
          <cell r="D334" t="str">
            <v>TKKT 61B</v>
          </cell>
          <cell r="E334">
            <v>61</v>
          </cell>
          <cell r="F334" t="str">
            <v>Thống kê</v>
          </cell>
          <cell r="G334">
            <v>17</v>
          </cell>
          <cell r="H334">
            <v>7055000</v>
          </cell>
        </row>
        <row r="335">
          <cell r="B335">
            <v>11191220</v>
          </cell>
          <cell r="C335" t="str">
            <v>Trần Bá Mạnh Dũng</v>
          </cell>
          <cell r="D335" t="str">
            <v>Ngôn ngữ Anh 61A</v>
          </cell>
          <cell r="E335">
            <v>61</v>
          </cell>
          <cell r="F335" t="str">
            <v>Ngoại ngữ Kinh tế</v>
          </cell>
          <cell r="G335">
            <v>25</v>
          </cell>
          <cell r="H335">
            <v>12625000</v>
          </cell>
        </row>
        <row r="336">
          <cell r="B336">
            <v>11191267</v>
          </cell>
          <cell r="C336" t="str">
            <v>Nguyễn Thái Dương</v>
          </cell>
          <cell r="D336" t="str">
            <v>61A-KTĐT</v>
          </cell>
          <cell r="E336">
            <v>61</v>
          </cell>
          <cell r="F336" t="str">
            <v>Đầu tư</v>
          </cell>
          <cell r="G336">
            <v>17</v>
          </cell>
          <cell r="H336">
            <v>9605000</v>
          </cell>
        </row>
        <row r="337">
          <cell r="B337">
            <v>11191445</v>
          </cell>
          <cell r="C337" t="str">
            <v>Nguyễn Thị Hương Giang</v>
          </cell>
          <cell r="D337" t="str">
            <v>E-BDB 61</v>
          </cell>
          <cell r="E337">
            <v>61</v>
          </cell>
          <cell r="F337" t="str">
            <v>Viện Quản trị kinh doanh</v>
          </cell>
          <cell r="G337"/>
          <cell r="H337"/>
        </row>
        <row r="338">
          <cell r="B338">
            <v>11191461</v>
          </cell>
          <cell r="C338" t="str">
            <v>Phạm Quỳnh Giang</v>
          </cell>
          <cell r="D338" t="str">
            <v>Marketing 61B</v>
          </cell>
          <cell r="E338">
            <v>61</v>
          </cell>
          <cell r="F338" t="str">
            <v>Marketing</v>
          </cell>
          <cell r="G338">
            <v>16</v>
          </cell>
          <cell r="H338">
            <v>9040000</v>
          </cell>
        </row>
        <row r="339">
          <cell r="B339">
            <v>11191632</v>
          </cell>
          <cell r="C339" t="str">
            <v>Nguyễn Đức Hải</v>
          </cell>
          <cell r="D339" t="str">
            <v>Actuary 61</v>
          </cell>
          <cell r="E339">
            <v>61</v>
          </cell>
          <cell r="F339" t="str">
            <v>Toán kinh tế</v>
          </cell>
          <cell r="G339"/>
          <cell r="H339">
            <v>25000000</v>
          </cell>
        </row>
        <row r="340">
          <cell r="B340">
            <v>11191679</v>
          </cell>
          <cell r="C340" t="str">
            <v>Lý Thu Hằng</v>
          </cell>
          <cell r="D340" t="str">
            <v>QTNL 61A</v>
          </cell>
          <cell r="E340">
            <v>61</v>
          </cell>
          <cell r="F340" t="str">
            <v>KT&amp;QNNNL</v>
          </cell>
          <cell r="G340">
            <v>16</v>
          </cell>
          <cell r="H340">
            <v>8080000</v>
          </cell>
        </row>
        <row r="341">
          <cell r="B341">
            <v>11191701</v>
          </cell>
          <cell r="C341" t="str">
            <v>Nguyễn Thị Hằng</v>
          </cell>
          <cell r="D341" t="str">
            <v>QLC 61</v>
          </cell>
          <cell r="E341">
            <v>61</v>
          </cell>
          <cell r="F341" t="str">
            <v>Khoa học quản lý</v>
          </cell>
          <cell r="G341">
            <v>19</v>
          </cell>
          <cell r="H341">
            <v>9595000</v>
          </cell>
        </row>
        <row r="342">
          <cell r="B342">
            <v>11191741</v>
          </cell>
          <cell r="C342" t="str">
            <v>Trần Thu Hằng</v>
          </cell>
          <cell r="D342" t="str">
            <v>QTKD 61C</v>
          </cell>
          <cell r="E342">
            <v>61</v>
          </cell>
          <cell r="F342" t="str">
            <v>Khoa Quản trị KD</v>
          </cell>
          <cell r="G342">
            <v>16</v>
          </cell>
          <cell r="H342">
            <v>8080000</v>
          </cell>
        </row>
        <row r="343">
          <cell r="B343">
            <v>11191805</v>
          </cell>
          <cell r="C343" t="str">
            <v>Nguyễn Thị Hậu</v>
          </cell>
          <cell r="D343" t="str">
            <v>Kinh tế phát triển 61A</v>
          </cell>
          <cell r="E343">
            <v>61</v>
          </cell>
          <cell r="F343" t="str">
            <v>Kế hoạch phát triển</v>
          </cell>
          <cell r="G343">
            <v>16</v>
          </cell>
          <cell r="H343">
            <v>8080000</v>
          </cell>
        </row>
        <row r="344">
          <cell r="B344">
            <v>11191900</v>
          </cell>
          <cell r="C344" t="str">
            <v>Vi Thế Hiển</v>
          </cell>
          <cell r="D344" t="str">
            <v>Marketing 61C</v>
          </cell>
          <cell r="E344">
            <v>61</v>
          </cell>
          <cell r="F344" t="str">
            <v>Marketing</v>
          </cell>
          <cell r="G344">
            <v>16</v>
          </cell>
          <cell r="H344">
            <v>9040000</v>
          </cell>
        </row>
        <row r="345">
          <cell r="B345">
            <v>11191903</v>
          </cell>
          <cell r="C345" t="str">
            <v>Hà Thị Hiệp</v>
          </cell>
          <cell r="D345" t="str">
            <v>KTPT61B</v>
          </cell>
          <cell r="E345">
            <v>61</v>
          </cell>
          <cell r="F345" t="str">
            <v>KH-PT</v>
          </cell>
          <cell r="G345">
            <v>14</v>
          </cell>
          <cell r="H345">
            <v>7070000</v>
          </cell>
        </row>
        <row r="346">
          <cell r="B346">
            <v>11191911</v>
          </cell>
          <cell r="C346" t="str">
            <v>Nông Thị Ngọc Hiệp</v>
          </cell>
          <cell r="D346" t="str">
            <v>TCDN 61B</v>
          </cell>
          <cell r="E346">
            <v>61</v>
          </cell>
          <cell r="F346" t="str">
            <v>NH-TC</v>
          </cell>
          <cell r="G346">
            <v>14</v>
          </cell>
          <cell r="H346">
            <v>7910000</v>
          </cell>
        </row>
        <row r="347">
          <cell r="B347">
            <v>11191998</v>
          </cell>
          <cell r="C347" t="str">
            <v xml:space="preserve">Nguyễn Thị Hoa </v>
          </cell>
          <cell r="D347" t="str">
            <v>Marketing 61C</v>
          </cell>
          <cell r="E347">
            <v>61</v>
          </cell>
          <cell r="F347" t="str">
            <v>Marketing</v>
          </cell>
          <cell r="G347">
            <v>16</v>
          </cell>
          <cell r="H347">
            <v>9040000</v>
          </cell>
        </row>
        <row r="348">
          <cell r="B348">
            <v>11192003</v>
          </cell>
          <cell r="C348" t="str">
            <v>Nguyễn Yến Hoa</v>
          </cell>
          <cell r="D348" t="str">
            <v>Marketing 61D</v>
          </cell>
          <cell r="E348">
            <v>61</v>
          </cell>
          <cell r="F348" t="str">
            <v>Marketing</v>
          </cell>
          <cell r="G348">
            <v>16</v>
          </cell>
          <cell r="H348">
            <v>9040000</v>
          </cell>
        </row>
        <row r="349">
          <cell r="B349">
            <v>11192158</v>
          </cell>
          <cell r="C349" t="str">
            <v>Võ Thị Huế</v>
          </cell>
          <cell r="D349" t="str">
            <v>Kinh tế tài nguyên thiên nhiên 61B</v>
          </cell>
          <cell r="E349">
            <v>61</v>
          </cell>
          <cell r="F349" t="str">
            <v>Bất động sản kinh tế và tài nguyên</v>
          </cell>
          <cell r="G349">
            <v>17</v>
          </cell>
          <cell r="H349">
            <v>7055000</v>
          </cell>
        </row>
        <row r="350">
          <cell r="B350">
            <v>11192211</v>
          </cell>
          <cell r="C350" t="str">
            <v>Hoàng Việt Hưng</v>
          </cell>
          <cell r="D350" t="str">
            <v>CNTT61B</v>
          </cell>
          <cell r="E350">
            <v>61</v>
          </cell>
          <cell r="F350" t="str">
            <v>CNTT&amp;KTS</v>
          </cell>
          <cell r="G350">
            <v>17</v>
          </cell>
          <cell r="H350">
            <v>7055000</v>
          </cell>
        </row>
        <row r="351">
          <cell r="B351">
            <v>11192354</v>
          </cell>
          <cell r="C351" t="str">
            <v>Vũ Thúy Hường</v>
          </cell>
          <cell r="D351" t="str">
            <v>Tài chính doanh nghiệp 61B</v>
          </cell>
          <cell r="E351">
            <v>61</v>
          </cell>
          <cell r="F351" t="str">
            <v>Viện Ngân hàng - Tài chính</v>
          </cell>
          <cell r="G351">
            <v>16</v>
          </cell>
          <cell r="H351">
            <v>9040000</v>
          </cell>
        </row>
        <row r="352">
          <cell r="B352">
            <v>11192415</v>
          </cell>
          <cell r="C352" t="str">
            <v>Viên Đình Huy</v>
          </cell>
          <cell r="D352" t="str">
            <v>BH-61C</v>
          </cell>
          <cell r="E352">
            <v>61</v>
          </cell>
          <cell r="F352" t="str">
            <v>Bảo hiểm</v>
          </cell>
          <cell r="G352">
            <v>17</v>
          </cell>
          <cell r="H352">
            <v>8585000</v>
          </cell>
        </row>
        <row r="353">
          <cell r="B353">
            <v>11192450</v>
          </cell>
          <cell r="C353" t="str">
            <v>Lèng Thị Huyền</v>
          </cell>
          <cell r="D353" t="str">
            <v>Kiểm toán 61B</v>
          </cell>
          <cell r="E353">
            <v>61</v>
          </cell>
          <cell r="F353" t="str">
            <v>Kế toán - Kiểm toán</v>
          </cell>
          <cell r="G353">
            <v>16</v>
          </cell>
          <cell r="H353">
            <v>9040000</v>
          </cell>
        </row>
        <row r="354">
          <cell r="B354">
            <v>11192452</v>
          </cell>
          <cell r="C354" t="str">
            <v>Lương Khánh Huyền</v>
          </cell>
          <cell r="D354" t="str">
            <v>EBBA11.3</v>
          </cell>
          <cell r="E354">
            <v>61</v>
          </cell>
          <cell r="F354" t="str">
            <v>Viện Quản trị kinh doanh</v>
          </cell>
          <cell r="G354"/>
          <cell r="H354"/>
        </row>
        <row r="355">
          <cell r="B355">
            <v>11192510</v>
          </cell>
          <cell r="C355" t="str">
            <v>Triệu Khánh Huyền</v>
          </cell>
          <cell r="D355" t="str">
            <v>BH 61B</v>
          </cell>
          <cell r="E355">
            <v>61</v>
          </cell>
          <cell r="F355" t="str">
            <v>Bảo hiểm</v>
          </cell>
          <cell r="G355">
            <v>17</v>
          </cell>
          <cell r="H355">
            <v>8585000</v>
          </cell>
        </row>
        <row r="356">
          <cell r="B356">
            <v>11192634</v>
          </cell>
          <cell r="C356" t="str">
            <v>Lý Thị Kiều</v>
          </cell>
          <cell r="D356" t="str">
            <v>KDTM 61B</v>
          </cell>
          <cell r="E356">
            <v>61</v>
          </cell>
          <cell r="F356" t="str">
            <v>Viện TM&amp;KTQT</v>
          </cell>
          <cell r="G356">
            <v>17</v>
          </cell>
          <cell r="H356">
            <v>8585000</v>
          </cell>
        </row>
        <row r="357">
          <cell r="B357">
            <v>11192689</v>
          </cell>
          <cell r="C357" t="str">
            <v>Nguyễn Lê Hoàng Lan</v>
          </cell>
          <cell r="D357" t="str">
            <v>BĐS 61A</v>
          </cell>
          <cell r="E357">
            <v>61</v>
          </cell>
          <cell r="F357" t="str">
            <v>BĐS &amp; KTTN</v>
          </cell>
          <cell r="G357">
            <v>16</v>
          </cell>
          <cell r="H357">
            <v>6640000</v>
          </cell>
        </row>
        <row r="358">
          <cell r="B358">
            <v>11192724</v>
          </cell>
          <cell r="C358" t="str">
            <v>Nguyễn Phương Liên</v>
          </cell>
          <cell r="D358" t="str">
            <v>Ngân hàng 61C</v>
          </cell>
          <cell r="E358">
            <v>61</v>
          </cell>
          <cell r="F358" t="str">
            <v>Ngân hàng - Tài chính</v>
          </cell>
          <cell r="G358">
            <v>17</v>
          </cell>
          <cell r="H358">
            <v>8585000</v>
          </cell>
        </row>
        <row r="359">
          <cell r="B359">
            <v>11192730</v>
          </cell>
          <cell r="C359" t="str">
            <v>Trần Bích Liên</v>
          </cell>
          <cell r="D359" t="str">
            <v>Kinh doanh thương mại 61D</v>
          </cell>
          <cell r="E359">
            <v>61</v>
          </cell>
          <cell r="F359" t="str">
            <v>Viện Thương mại và KTQT</v>
          </cell>
          <cell r="G359">
            <v>15</v>
          </cell>
          <cell r="H359">
            <v>7575000</v>
          </cell>
        </row>
        <row r="360">
          <cell r="B360">
            <v>11192741</v>
          </cell>
          <cell r="C360" t="str">
            <v>Bùi Phương Linh</v>
          </cell>
          <cell r="D360" t="str">
            <v>KDTM 61A</v>
          </cell>
          <cell r="E360">
            <v>61</v>
          </cell>
          <cell r="F360" t="str">
            <v>Viện TM&amp;KTQT</v>
          </cell>
          <cell r="G360">
            <v>17</v>
          </cell>
          <cell r="H360">
            <v>8585000</v>
          </cell>
        </row>
        <row r="361">
          <cell r="B361">
            <v>11192754</v>
          </cell>
          <cell r="C361" t="str">
            <v>Chu Thị Hải Linh</v>
          </cell>
          <cell r="D361" t="str">
            <v>Ngôn ngữ Anh 61C</v>
          </cell>
          <cell r="E361">
            <v>61</v>
          </cell>
          <cell r="F361" t="str">
            <v>Ngoại ngữ KT</v>
          </cell>
          <cell r="G361">
            <v>25</v>
          </cell>
          <cell r="H361">
            <v>12625000</v>
          </cell>
        </row>
        <row r="362">
          <cell r="B362">
            <v>11192811</v>
          </cell>
          <cell r="C362" t="str">
            <v>Hoàng Diệu Linh</v>
          </cell>
          <cell r="D362" t="str">
            <v>Tài chính công 61A</v>
          </cell>
          <cell r="E362">
            <v>61</v>
          </cell>
          <cell r="F362" t="str">
            <v>Ngân hàng - Tài chính</v>
          </cell>
          <cell r="G362">
            <v>14</v>
          </cell>
          <cell r="H362">
            <v>7070000</v>
          </cell>
        </row>
        <row r="363">
          <cell r="B363">
            <v>11192863</v>
          </cell>
          <cell r="C363" t="str">
            <v>Lý Nhật Linh</v>
          </cell>
          <cell r="D363" t="str">
            <v>KTQT61A</v>
          </cell>
          <cell r="E363">
            <v>61</v>
          </cell>
          <cell r="F363" t="str">
            <v>Viện TM&amp;KTQT</v>
          </cell>
          <cell r="G363">
            <v>18</v>
          </cell>
          <cell r="H363">
            <v>10170000</v>
          </cell>
        </row>
        <row r="364">
          <cell r="B364">
            <v>11192864</v>
          </cell>
          <cell r="C364" t="str">
            <v>Ma Thị Linh</v>
          </cell>
          <cell r="D364" t="str">
            <v>Marketing 61C</v>
          </cell>
          <cell r="E364">
            <v>61</v>
          </cell>
          <cell r="F364" t="str">
            <v>Marketing</v>
          </cell>
          <cell r="G364">
            <v>18</v>
          </cell>
          <cell r="H364">
            <v>10170000</v>
          </cell>
        </row>
        <row r="365">
          <cell r="B365">
            <v>11192909</v>
          </cell>
          <cell r="C365" t="str">
            <v>Nguyễn Khánh Linh</v>
          </cell>
          <cell r="D365" t="str">
            <v xml:space="preserve">Kinh tế đầu tư 61C </v>
          </cell>
          <cell r="E365">
            <v>61</v>
          </cell>
          <cell r="F365" t="str">
            <v>Đầu tư</v>
          </cell>
          <cell r="G365">
            <v>17</v>
          </cell>
          <cell r="H365">
            <v>9605000</v>
          </cell>
        </row>
        <row r="366">
          <cell r="B366">
            <v>11192966</v>
          </cell>
          <cell r="C366" t="str">
            <v>Nguyễn Thị Thùy Linh</v>
          </cell>
          <cell r="D366" t="str">
            <v>QTNL 61A</v>
          </cell>
          <cell r="E366">
            <v>61</v>
          </cell>
          <cell r="F366" t="str">
            <v>KT&amp;QLNNL</v>
          </cell>
          <cell r="G366">
            <v>16</v>
          </cell>
          <cell r="H366">
            <v>8080000</v>
          </cell>
        </row>
        <row r="367">
          <cell r="B367">
            <v>11193078</v>
          </cell>
          <cell r="C367" t="str">
            <v>Từ Thị Yến Linh</v>
          </cell>
          <cell r="D367" t="str">
            <v>Kế toán 61C</v>
          </cell>
          <cell r="E367">
            <v>61</v>
          </cell>
          <cell r="F367" t="str">
            <v>Kế toán - Kiểm toán</v>
          </cell>
          <cell r="G367">
            <v>16</v>
          </cell>
          <cell r="H367">
            <v>9040000</v>
          </cell>
        </row>
        <row r="368">
          <cell r="B368">
            <v>11193133</v>
          </cell>
          <cell r="C368" t="str">
            <v>Đậu Thị Lợi</v>
          </cell>
          <cell r="D368" t="str">
            <v>Marketing 61D</v>
          </cell>
          <cell r="E368">
            <v>61</v>
          </cell>
          <cell r="F368" t="str">
            <v>Marketing</v>
          </cell>
          <cell r="G368">
            <v>18</v>
          </cell>
          <cell r="H368">
            <v>10170000</v>
          </cell>
        </row>
        <row r="369">
          <cell r="B369">
            <v>11193269</v>
          </cell>
          <cell r="C369" t="str">
            <v>La Thị Mai</v>
          </cell>
          <cell r="D369" t="str">
            <v>Kế toán 61B</v>
          </cell>
          <cell r="E369">
            <v>61</v>
          </cell>
          <cell r="F369" t="str">
            <v>Kế toán - Kiểm toán</v>
          </cell>
          <cell r="G369">
            <v>16</v>
          </cell>
          <cell r="H369">
            <v>9040000</v>
          </cell>
        </row>
        <row r="370">
          <cell r="B370">
            <v>11193356</v>
          </cell>
          <cell r="C370" t="str">
            <v>Nguyễn Hoàng Mạnh</v>
          </cell>
          <cell r="D370" t="str">
            <v>TCDN61B</v>
          </cell>
          <cell r="E370">
            <v>61</v>
          </cell>
          <cell r="F370" t="str">
            <v>NH-TC</v>
          </cell>
          <cell r="G370">
            <v>12</v>
          </cell>
          <cell r="H370">
            <v>6780000</v>
          </cell>
        </row>
        <row r="371">
          <cell r="B371">
            <v>11193674</v>
          </cell>
          <cell r="C371" t="str">
            <v>Lê Thị Hiếu Ngân</v>
          </cell>
          <cell r="D371" t="str">
            <v>KDTM 61C</v>
          </cell>
          <cell r="E371">
            <v>61</v>
          </cell>
          <cell r="F371" t="str">
            <v>TM&amp;KTQT</v>
          </cell>
          <cell r="G371">
            <v>17</v>
          </cell>
          <cell r="H371">
            <v>8585000</v>
          </cell>
        </row>
        <row r="372">
          <cell r="B372">
            <v>11193764</v>
          </cell>
          <cell r="C372" t="str">
            <v>Hà Bảo Ngọc</v>
          </cell>
          <cell r="D372" t="str">
            <v>KTQT61A</v>
          </cell>
          <cell r="E372">
            <v>61</v>
          </cell>
          <cell r="F372" t="str">
            <v>Viện TM&amp;KTQT</v>
          </cell>
          <cell r="G372">
            <v>16</v>
          </cell>
          <cell r="H372">
            <v>9040000</v>
          </cell>
        </row>
        <row r="373">
          <cell r="B373">
            <v>11193926</v>
          </cell>
          <cell r="C373" t="str">
            <v>Trần Thị Nguyệt</v>
          </cell>
          <cell r="D373" t="str">
            <v>E-BBA 11.3</v>
          </cell>
          <cell r="E373">
            <v>11</v>
          </cell>
          <cell r="F373" t="str">
            <v>Viện Quản trị kinh doanh</v>
          </cell>
          <cell r="G373"/>
          <cell r="H373"/>
        </row>
        <row r="374">
          <cell r="B374">
            <v>11193979</v>
          </cell>
          <cell r="C374" t="str">
            <v>Lê Thị Thảo Nhi</v>
          </cell>
          <cell r="D374" t="str">
            <v>CFAB 3</v>
          </cell>
          <cell r="E374">
            <v>61</v>
          </cell>
          <cell r="F374" t="str">
            <v>Kế toán - Kiểm toán</v>
          </cell>
          <cell r="G374"/>
          <cell r="H374">
            <v>22500000</v>
          </cell>
        </row>
        <row r="375">
          <cell r="B375">
            <v>11193985</v>
          </cell>
          <cell r="C375" t="str">
            <v>Ngô Thị Yến Nhi</v>
          </cell>
          <cell r="D375" t="str">
            <v>Luật KT 61A</v>
          </cell>
          <cell r="E375">
            <v>61</v>
          </cell>
          <cell r="F375" t="str">
            <v xml:space="preserve"> Luật</v>
          </cell>
          <cell r="G375">
            <v>16</v>
          </cell>
          <cell r="H375">
            <v>8080000</v>
          </cell>
        </row>
        <row r="376">
          <cell r="B376">
            <v>11194074</v>
          </cell>
          <cell r="C376" t="str">
            <v>Nguyễn Trang Nhung</v>
          </cell>
          <cell r="D376" t="str">
            <v>Kinh doanh thương mại 61B</v>
          </cell>
          <cell r="E376">
            <v>61</v>
          </cell>
          <cell r="F376" t="str">
            <v>Viện Thương mại và KTQT</v>
          </cell>
          <cell r="G376">
            <v>19</v>
          </cell>
          <cell r="H376">
            <v>9595000</v>
          </cell>
        </row>
        <row r="377">
          <cell r="B377">
            <v>11194076</v>
          </cell>
          <cell r="C377" t="str">
            <v>Nông Trang Nhung</v>
          </cell>
          <cell r="D377" t="str">
            <v>Kế toán 61A</v>
          </cell>
          <cell r="E377">
            <v>61</v>
          </cell>
          <cell r="F377" t="str">
            <v>Kế toán - Kiểm toán</v>
          </cell>
          <cell r="G377">
            <v>16</v>
          </cell>
          <cell r="H377">
            <v>9040000</v>
          </cell>
        </row>
        <row r="378">
          <cell r="B378">
            <v>11194081</v>
          </cell>
          <cell r="C378" t="str">
            <v>Phạm Thị Trang Nhung</v>
          </cell>
          <cell r="D378" t="str">
            <v>Kế toán 61B</v>
          </cell>
          <cell r="E378">
            <v>61</v>
          </cell>
          <cell r="F378" t="str">
            <v>Kế toán - Kiểm toán</v>
          </cell>
          <cell r="G378">
            <v>16</v>
          </cell>
          <cell r="H378">
            <v>9040000</v>
          </cell>
        </row>
        <row r="379">
          <cell r="B379">
            <v>11194082</v>
          </cell>
          <cell r="C379" t="str">
            <v>Phạm Thị Trang Nhung</v>
          </cell>
          <cell r="D379" t="str">
            <v>Quản lý công 61</v>
          </cell>
          <cell r="E379">
            <v>61</v>
          </cell>
          <cell r="F379" t="str">
            <v>Khoa học quản lý</v>
          </cell>
          <cell r="G379">
            <v>19</v>
          </cell>
          <cell r="H379">
            <v>9595000</v>
          </cell>
        </row>
        <row r="380">
          <cell r="B380">
            <v>11194114</v>
          </cell>
          <cell r="C380" t="str">
            <v>Đặng Thị Ngọc Oanh</v>
          </cell>
          <cell r="D380" t="str">
            <v>Hệ thống thông tin quản lý 61A</v>
          </cell>
          <cell r="E380">
            <v>61</v>
          </cell>
          <cell r="F380" t="str">
            <v>Viện CNTT&amp;KTS</v>
          </cell>
          <cell r="G380">
            <v>19</v>
          </cell>
          <cell r="H380">
            <v>7885000</v>
          </cell>
        </row>
        <row r="381">
          <cell r="B381">
            <v>11194288</v>
          </cell>
          <cell r="C381" t="str">
            <v>Phạm Minh Phương</v>
          </cell>
          <cell r="D381" t="str">
            <v>KTNN 61</v>
          </cell>
          <cell r="E381">
            <v>61</v>
          </cell>
          <cell r="F381" t="str">
            <v>BĐS&amp;KTTN</v>
          </cell>
          <cell r="G381">
            <v>16</v>
          </cell>
          <cell r="H381">
            <v>6640000</v>
          </cell>
        </row>
        <row r="382">
          <cell r="B382">
            <v>11194297</v>
          </cell>
          <cell r="C382" t="str">
            <v>Phạm Thu Phương</v>
          </cell>
          <cell r="D382" t="str">
            <v>QTNL 61A</v>
          </cell>
          <cell r="E382">
            <v>61</v>
          </cell>
          <cell r="F382" t="str">
            <v>Khoa KT&amp;QNNNL</v>
          </cell>
          <cell r="G382">
            <v>16</v>
          </cell>
          <cell r="H382">
            <v>8080000</v>
          </cell>
        </row>
        <row r="383">
          <cell r="B383">
            <v>11194310</v>
          </cell>
          <cell r="C383" t="str">
            <v>Trần Thị Lam Phương</v>
          </cell>
          <cell r="D383" t="str">
            <v>Kinh tế Đầu tư _ 61B</v>
          </cell>
          <cell r="E383">
            <v>61</v>
          </cell>
          <cell r="F383" t="str">
            <v>Đầu tư</v>
          </cell>
          <cell r="G383">
            <v>15</v>
          </cell>
          <cell r="H383">
            <v>8475000</v>
          </cell>
        </row>
        <row r="384">
          <cell r="B384">
            <v>11194331</v>
          </cell>
          <cell r="C384" t="str">
            <v>Lô Kim Phượng</v>
          </cell>
          <cell r="D384" t="str">
            <v>Marketing 61B</v>
          </cell>
          <cell r="E384">
            <v>61</v>
          </cell>
          <cell r="F384" t="str">
            <v>Marketing</v>
          </cell>
          <cell r="G384">
            <v>18</v>
          </cell>
          <cell r="H384">
            <v>10170000</v>
          </cell>
        </row>
        <row r="385">
          <cell r="B385">
            <v>11194383</v>
          </cell>
          <cell r="C385" t="str">
            <v>Nguyễn Hồng Quang</v>
          </cell>
          <cell r="D385" t="str">
            <v>Đầu Tư 61B</v>
          </cell>
          <cell r="E385">
            <v>61</v>
          </cell>
          <cell r="F385" t="str">
            <v>Đầu tư</v>
          </cell>
          <cell r="G385">
            <v>17</v>
          </cell>
          <cell r="H385">
            <v>9605000</v>
          </cell>
        </row>
        <row r="386">
          <cell r="B386">
            <v>11194395</v>
          </cell>
          <cell r="C386" t="str">
            <v>Phan Mạnh Quang</v>
          </cell>
          <cell r="D386" t="str">
            <v>QTKD 61A</v>
          </cell>
          <cell r="E386">
            <v>61</v>
          </cell>
          <cell r="F386" t="str">
            <v>Khoa Quản trị KD</v>
          </cell>
          <cell r="G386">
            <v>16</v>
          </cell>
          <cell r="H386">
            <v>8080000</v>
          </cell>
        </row>
        <row r="387">
          <cell r="B387">
            <v>11194411</v>
          </cell>
          <cell r="C387" t="str">
            <v>Hoàng Thị Từ Quy</v>
          </cell>
          <cell r="D387" t="str">
            <v>QHCC 61</v>
          </cell>
          <cell r="E387">
            <v>61</v>
          </cell>
          <cell r="F387" t="str">
            <v>Marketing</v>
          </cell>
          <cell r="G387">
            <v>19</v>
          </cell>
          <cell r="H387">
            <v>10735000</v>
          </cell>
        </row>
        <row r="388">
          <cell r="B388">
            <v>11194518</v>
          </cell>
          <cell r="C388" t="str">
            <v>Trần Diễm Quỳnh</v>
          </cell>
          <cell r="D388" t="str">
            <v>KTPT61D</v>
          </cell>
          <cell r="E388">
            <v>61</v>
          </cell>
          <cell r="F388" t="str">
            <v>KH-PT</v>
          </cell>
          <cell r="G388">
            <v>14</v>
          </cell>
          <cell r="H388">
            <v>7070000</v>
          </cell>
        </row>
        <row r="389">
          <cell r="B389">
            <v>11194607</v>
          </cell>
          <cell r="C389" t="str">
            <v>Vũ Thị Tâm</v>
          </cell>
          <cell r="D389" t="str">
            <v>KDQT 61B</v>
          </cell>
          <cell r="E389">
            <v>61</v>
          </cell>
          <cell r="F389" t="str">
            <v>Viện Thương mại và KTQT</v>
          </cell>
          <cell r="G389">
            <v>16</v>
          </cell>
          <cell r="H389">
            <v>9040000</v>
          </cell>
        </row>
        <row r="390">
          <cell r="B390">
            <v>11194689</v>
          </cell>
          <cell r="C390" t="str">
            <v>Nguyễn Thị Thanh</v>
          </cell>
          <cell r="D390" t="str">
            <v>Kinh tế tài nguyên thiên nhiên 61B</v>
          </cell>
          <cell r="E390">
            <v>61</v>
          </cell>
          <cell r="F390" t="str">
            <v>Bất động sản kinh tế và tài nguyên</v>
          </cell>
          <cell r="G390">
            <v>17</v>
          </cell>
          <cell r="H390">
            <v>7055000</v>
          </cell>
        </row>
        <row r="391">
          <cell r="B391">
            <v>11194699</v>
          </cell>
          <cell r="C391" t="str">
            <v>Triệu Tuấn Thanh</v>
          </cell>
          <cell r="D391" t="str">
            <v>61A Quản trị nhân lực</v>
          </cell>
          <cell r="E391">
            <v>61</v>
          </cell>
          <cell r="F391" t="str">
            <v>Kinh tế và QLNNL</v>
          </cell>
          <cell r="G391">
            <v>16</v>
          </cell>
          <cell r="H391">
            <v>8080000</v>
          </cell>
        </row>
        <row r="392">
          <cell r="B392">
            <v>11194837</v>
          </cell>
          <cell r="C392" t="str">
            <v>Nguyễn Thu Thảo</v>
          </cell>
          <cell r="D392" t="str">
            <v>Ngôn ngữ Anh 61B</v>
          </cell>
          <cell r="E392">
            <v>61</v>
          </cell>
          <cell r="F392" t="str">
            <v>Ngoại ngữ kinh tế</v>
          </cell>
          <cell r="G392">
            <v>25</v>
          </cell>
          <cell r="H392">
            <v>12625000</v>
          </cell>
        </row>
        <row r="393">
          <cell r="B393">
            <v>11194888</v>
          </cell>
          <cell r="C393" t="str">
            <v>Nguyễn Thị Thêu</v>
          </cell>
          <cell r="D393" t="str">
            <v>61B- KTQT</v>
          </cell>
          <cell r="E393">
            <v>61</v>
          </cell>
          <cell r="F393" t="str">
            <v>Viện Thương mại và KTQT</v>
          </cell>
          <cell r="G393">
            <v>16</v>
          </cell>
          <cell r="H393">
            <v>9040000</v>
          </cell>
        </row>
        <row r="394">
          <cell r="B394">
            <v>11194899</v>
          </cell>
          <cell r="C394" t="str">
            <v>Bùi Đức Thịnh</v>
          </cell>
          <cell r="D394" t="str">
            <v>DLLH 61B</v>
          </cell>
          <cell r="E394">
            <v>61</v>
          </cell>
          <cell r="F394" t="str">
            <v>Du lịch  -KS</v>
          </cell>
          <cell r="G394">
            <v>17</v>
          </cell>
          <cell r="H394">
            <v>8585000</v>
          </cell>
        </row>
        <row r="395">
          <cell r="B395">
            <v>11194985</v>
          </cell>
          <cell r="C395" t="str">
            <v>Lăng Mỹ Thuận</v>
          </cell>
          <cell r="D395" t="str">
            <v>KDQT 61B</v>
          </cell>
          <cell r="E395">
            <v>61</v>
          </cell>
          <cell r="F395" t="str">
            <v>Viện TM&amp;KTQT</v>
          </cell>
          <cell r="G395">
            <v>16</v>
          </cell>
          <cell r="H395">
            <v>9040000</v>
          </cell>
        </row>
        <row r="396">
          <cell r="B396">
            <v>11195027</v>
          </cell>
          <cell r="C396" t="str">
            <v>Trần Thị Thủy</v>
          </cell>
          <cell r="D396" t="str">
            <v>Quản trị kinh doanh 61D</v>
          </cell>
          <cell r="E396">
            <v>61</v>
          </cell>
          <cell r="F396" t="str">
            <v>Khoa Quản trị kinh doanh</v>
          </cell>
          <cell r="G396">
            <v>18</v>
          </cell>
          <cell r="H396">
            <v>9090000</v>
          </cell>
        </row>
        <row r="397">
          <cell r="B397">
            <v>11195041</v>
          </cell>
          <cell r="C397" t="str">
            <v>Nguyễn Phương Thúy</v>
          </cell>
          <cell r="D397" t="str">
            <v>Kế toán 61C</v>
          </cell>
          <cell r="E397">
            <v>61</v>
          </cell>
          <cell r="F397" t="str">
            <v>Kế toán - Kiểm toán</v>
          </cell>
          <cell r="G397">
            <v>18</v>
          </cell>
          <cell r="H397">
            <v>10170000</v>
          </cell>
        </row>
        <row r="398">
          <cell r="B398">
            <v>11195072</v>
          </cell>
          <cell r="C398" t="str">
            <v>Hoàng Thị Thủy</v>
          </cell>
          <cell r="D398" t="str">
            <v>QTLH 61B</v>
          </cell>
          <cell r="E398">
            <v>61</v>
          </cell>
          <cell r="F398" t="str">
            <v>Du lịch - Khách sạn</v>
          </cell>
          <cell r="G398">
            <v>17</v>
          </cell>
          <cell r="H398">
            <v>8585000</v>
          </cell>
        </row>
        <row r="399">
          <cell r="B399">
            <v>11195074</v>
          </cell>
          <cell r="C399" t="str">
            <v>Lê Thị Thủy</v>
          </cell>
          <cell r="D399" t="str">
            <v>Kinh doanh thương mại 61 C</v>
          </cell>
          <cell r="E399">
            <v>61</v>
          </cell>
          <cell r="F399" t="str">
            <v>Viện Thương mại và KTQT</v>
          </cell>
          <cell r="G399">
            <v>17</v>
          </cell>
          <cell r="H399">
            <v>8585000</v>
          </cell>
        </row>
        <row r="400">
          <cell r="B400">
            <v>11195183</v>
          </cell>
          <cell r="C400" t="str">
            <v>Bùi Kiều Trang</v>
          </cell>
          <cell r="D400" t="str">
            <v>QHCC 61</v>
          </cell>
          <cell r="E400">
            <v>61</v>
          </cell>
          <cell r="F400" t="str">
            <v>Marketing</v>
          </cell>
          <cell r="G400">
            <v>19</v>
          </cell>
          <cell r="H400">
            <v>10735000</v>
          </cell>
        </row>
        <row r="401">
          <cell r="B401">
            <v>11195335</v>
          </cell>
          <cell r="C401" t="str">
            <v>Nguyễn Thị Trang</v>
          </cell>
          <cell r="D401" t="str">
            <v>QHCC 61</v>
          </cell>
          <cell r="E401">
            <v>61</v>
          </cell>
          <cell r="F401" t="str">
            <v>Marketing</v>
          </cell>
          <cell r="G401">
            <v>19</v>
          </cell>
          <cell r="H401">
            <v>10735000</v>
          </cell>
        </row>
        <row r="402">
          <cell r="B402">
            <v>11195354</v>
          </cell>
          <cell r="C402" t="str">
            <v>Nguyễn Thị Thu Trang</v>
          </cell>
          <cell r="D402" t="str">
            <v>Kinh doanh Quốc tế 61B</v>
          </cell>
          <cell r="E402">
            <v>61</v>
          </cell>
          <cell r="F402" t="str">
            <v>Viện Thương mại và KTQT</v>
          </cell>
          <cell r="G402">
            <v>16</v>
          </cell>
          <cell r="H402">
            <v>9040000</v>
          </cell>
        </row>
        <row r="403">
          <cell r="B403">
            <v>11195403</v>
          </cell>
          <cell r="C403" t="str">
            <v>Phạm Thị Thu Trang</v>
          </cell>
          <cell r="D403" t="str">
            <v>Marketing 61D</v>
          </cell>
          <cell r="E403">
            <v>61</v>
          </cell>
          <cell r="F403" t="str">
            <v>Marketing</v>
          </cell>
          <cell r="G403">
            <v>16</v>
          </cell>
          <cell r="H403">
            <v>9040000</v>
          </cell>
        </row>
        <row r="404">
          <cell r="B404">
            <v>11195535</v>
          </cell>
          <cell r="C404" t="str">
            <v>Dương Cẩm Tú</v>
          </cell>
          <cell r="D404" t="str">
            <v>Ngân hàng 61C</v>
          </cell>
          <cell r="E404">
            <v>61</v>
          </cell>
          <cell r="F404" t="str">
            <v>NH-TC</v>
          </cell>
          <cell r="G404">
            <v>17</v>
          </cell>
          <cell r="H404">
            <v>8585000</v>
          </cell>
        </row>
        <row r="405">
          <cell r="B405">
            <v>11195543</v>
          </cell>
          <cell r="C405" t="str">
            <v>Lê Đình Tú</v>
          </cell>
          <cell r="D405" t="str">
            <v>Esom 61</v>
          </cell>
          <cell r="E405">
            <v>61</v>
          </cell>
          <cell r="F405" t="str">
            <v>Khoa QTKD</v>
          </cell>
          <cell r="G405"/>
          <cell r="H405">
            <v>24500000</v>
          </cell>
        </row>
        <row r="406">
          <cell r="B406">
            <v>11195712</v>
          </cell>
          <cell r="C406" t="str">
            <v>Hoàng Huệ Vân</v>
          </cell>
          <cell r="D406" t="str">
            <v>KTNN 61</v>
          </cell>
          <cell r="E406">
            <v>61</v>
          </cell>
          <cell r="F406" t="str">
            <v>BĐS&amp;KTTN</v>
          </cell>
          <cell r="G406">
            <v>16</v>
          </cell>
          <cell r="H406">
            <v>6640000</v>
          </cell>
        </row>
        <row r="407">
          <cell r="B407">
            <v>11195784</v>
          </cell>
          <cell r="C407" t="str">
            <v>Nguyễn Ngọc Hoàng Việt</v>
          </cell>
          <cell r="D407" t="str">
            <v>Khoa học quản lý K61B</v>
          </cell>
          <cell r="E407">
            <v>61</v>
          </cell>
          <cell r="F407" t="str">
            <v>Khoa học quản lý</v>
          </cell>
          <cell r="G407">
            <v>17</v>
          </cell>
          <cell r="H407">
            <v>8585000</v>
          </cell>
        </row>
        <row r="408">
          <cell r="B408">
            <v>11195798</v>
          </cell>
          <cell r="C408" t="str">
            <v>Nguyễn Tuấn Vinh</v>
          </cell>
          <cell r="D408" t="str">
            <v>ICAEW-CFAB 3</v>
          </cell>
          <cell r="E408">
            <v>61</v>
          </cell>
          <cell r="F408" t="str">
            <v>Kế toán - Kiểm toán</v>
          </cell>
          <cell r="G408"/>
          <cell r="H408">
            <v>22500000</v>
          </cell>
        </row>
        <row r="409">
          <cell r="B409">
            <v>11195831</v>
          </cell>
          <cell r="C409" t="str">
            <v>Hoàng Thị Hà Vy</v>
          </cell>
          <cell r="D409" t="str">
            <v>Marketing 61A</v>
          </cell>
          <cell r="E409">
            <v>61</v>
          </cell>
          <cell r="F409" t="str">
            <v>Marketing</v>
          </cell>
          <cell r="G409">
            <v>16</v>
          </cell>
          <cell r="H409">
            <v>9040000</v>
          </cell>
        </row>
        <row r="410">
          <cell r="B410">
            <v>11195853</v>
          </cell>
          <cell r="C410" t="str">
            <v>Đặng Thị Xuân</v>
          </cell>
          <cell r="D410" t="str">
            <v>QTLH 61B</v>
          </cell>
          <cell r="E410">
            <v>61</v>
          </cell>
          <cell r="F410" t="str">
            <v>Du lịch - Khách sạn</v>
          </cell>
          <cell r="G410">
            <v>17</v>
          </cell>
          <cell r="H410">
            <v>8585000</v>
          </cell>
        </row>
        <row r="411">
          <cell r="B411">
            <v>11195855</v>
          </cell>
          <cell r="C411" t="str">
            <v>Lường Thị Xuân</v>
          </cell>
          <cell r="D411" t="str">
            <v>Kinh Tế Phát Triển 61D</v>
          </cell>
          <cell r="E411">
            <v>61</v>
          </cell>
          <cell r="F411" t="str">
            <v>Kế hoạch phát triển</v>
          </cell>
          <cell r="G411">
            <v>16</v>
          </cell>
          <cell r="H411">
            <v>8080000</v>
          </cell>
        </row>
        <row r="412">
          <cell r="B412">
            <v>11195905</v>
          </cell>
          <cell r="C412" t="str">
            <v>Nguyễn Thị Yến</v>
          </cell>
          <cell r="D412" t="str">
            <v>Bảo Hiểm 61C</v>
          </cell>
          <cell r="E412">
            <v>61</v>
          </cell>
          <cell r="F412" t="str">
            <v>Bảo hiểm</v>
          </cell>
          <cell r="G412">
            <v>17</v>
          </cell>
          <cell r="H412">
            <v>8585000</v>
          </cell>
        </row>
        <row r="413">
          <cell r="B413">
            <v>11196038</v>
          </cell>
          <cell r="C413" t="str">
            <v>Trần Nhật Tân</v>
          </cell>
          <cell r="D413" t="str">
            <v>Kinh tế đầu tư 61B</v>
          </cell>
          <cell r="E413">
            <v>61</v>
          </cell>
          <cell r="F413" t="str">
            <v>Đầu tư</v>
          </cell>
          <cell r="G413">
            <v>17</v>
          </cell>
          <cell r="H413">
            <v>9605000</v>
          </cell>
        </row>
        <row r="414">
          <cell r="B414">
            <v>11196262</v>
          </cell>
          <cell r="C414" t="str">
            <v>Nguyễn Phương Thùy</v>
          </cell>
          <cell r="D414" t="str">
            <v>Ngôn ngữ Anh 61A</v>
          </cell>
          <cell r="E414">
            <v>61</v>
          </cell>
          <cell r="F414" t="str">
            <v>Ngoại ngữ</v>
          </cell>
          <cell r="G414">
            <v>22</v>
          </cell>
          <cell r="H414">
            <v>11110000</v>
          </cell>
        </row>
        <row r="415">
          <cell r="B415">
            <v>11196451</v>
          </cell>
          <cell r="C415" t="str">
            <v>Nguyễn Thị Trang Nhung</v>
          </cell>
          <cell r="D415" t="str">
            <v>Công nghệ tài chính</v>
          </cell>
          <cell r="E415">
            <v>61</v>
          </cell>
          <cell r="F415" t="str">
            <v>Ngân hàng - Tài chính</v>
          </cell>
          <cell r="G415"/>
          <cell r="H415">
            <v>23000000</v>
          </cell>
        </row>
        <row r="416">
          <cell r="B416">
            <v>11197003</v>
          </cell>
          <cell r="C416" t="str">
            <v>Nông Văn Bình</v>
          </cell>
          <cell r="D416" t="str">
            <v>KT&amp;QLNNL 61</v>
          </cell>
          <cell r="E416">
            <v>61</v>
          </cell>
          <cell r="F416" t="str">
            <v>KT&amp;QNNNL</v>
          </cell>
          <cell r="G416">
            <v>17</v>
          </cell>
          <cell r="H416">
            <v>8585000</v>
          </cell>
        </row>
        <row r="417">
          <cell r="B417">
            <v>11197013</v>
          </cell>
          <cell r="C417" t="str">
            <v>Đinh Thu Hằng</v>
          </cell>
          <cell r="D417" t="str">
            <v>QTKD 61D</v>
          </cell>
          <cell r="E417">
            <v>61</v>
          </cell>
          <cell r="F417" t="str">
            <v>Khoa QTKD</v>
          </cell>
          <cell r="G417">
            <v>18</v>
          </cell>
          <cell r="H417">
            <v>9090000</v>
          </cell>
        </row>
        <row r="418">
          <cell r="B418">
            <v>11197014</v>
          </cell>
          <cell r="C418" t="str">
            <v>Hoàng Thị Hậu</v>
          </cell>
          <cell r="D418" t="str">
            <v>DLLH 61A</v>
          </cell>
          <cell r="E418">
            <v>61</v>
          </cell>
          <cell r="F418" t="str">
            <v>Du lịch  -KS</v>
          </cell>
          <cell r="G418">
            <v>17</v>
          </cell>
          <cell r="H418">
            <v>8585000</v>
          </cell>
        </row>
        <row r="419">
          <cell r="B419">
            <v>11197032</v>
          </cell>
          <cell r="C419" t="str">
            <v>Lý Văn Líp</v>
          </cell>
          <cell r="D419" t="str">
            <v>QTKD 61D</v>
          </cell>
          <cell r="E419">
            <v>61</v>
          </cell>
          <cell r="F419" t="str">
            <v>Khoa Quản trị KD</v>
          </cell>
          <cell r="G419">
            <v>18</v>
          </cell>
          <cell r="H419">
            <v>9090000</v>
          </cell>
        </row>
        <row r="420">
          <cell r="B420">
            <v>11197033</v>
          </cell>
          <cell r="C420" t="str">
            <v>Hoàng Thành Long</v>
          </cell>
          <cell r="D420" t="str">
            <v>KTĐT 61C</v>
          </cell>
          <cell r="E420">
            <v>61</v>
          </cell>
          <cell r="F420" t="str">
            <v>Đầu tư</v>
          </cell>
          <cell r="G420">
            <v>20</v>
          </cell>
          <cell r="H420">
            <v>9605000</v>
          </cell>
        </row>
        <row r="421">
          <cell r="B421">
            <v>11197036</v>
          </cell>
          <cell r="C421" t="str">
            <v>Hoàng Kim Minh</v>
          </cell>
          <cell r="D421" t="str">
            <v>Du lịch lữ hành 61A</v>
          </cell>
          <cell r="E421">
            <v>61</v>
          </cell>
          <cell r="F421" t="str">
            <v>DL&amp;KS</v>
          </cell>
          <cell r="G421">
            <v>17</v>
          </cell>
          <cell r="H421">
            <v>8585000</v>
          </cell>
        </row>
        <row r="422">
          <cell r="B422">
            <v>11197048</v>
          </cell>
          <cell r="C422" t="str">
            <v>Bùi Thị Hoài Thương</v>
          </cell>
          <cell r="D422" t="str">
            <v>Marketing 61B</v>
          </cell>
          <cell r="E422">
            <v>61</v>
          </cell>
          <cell r="F422" t="str">
            <v>Marketing</v>
          </cell>
          <cell r="G422">
            <v>18</v>
          </cell>
          <cell r="H422">
            <v>10170000</v>
          </cell>
        </row>
        <row r="423">
          <cell r="B423">
            <v>11197058</v>
          </cell>
          <cell r="C423" t="str">
            <v>Hứa Hùng Tráng</v>
          </cell>
          <cell r="D423" t="str">
            <v>KTQT61A</v>
          </cell>
          <cell r="E423">
            <v>61</v>
          </cell>
          <cell r="F423" t="str">
            <v>Viện TM&amp;KTQT</v>
          </cell>
          <cell r="G423">
            <v>16</v>
          </cell>
          <cell r="H423">
            <v>9040000</v>
          </cell>
        </row>
        <row r="424">
          <cell r="B424">
            <v>11197061</v>
          </cell>
          <cell r="C424" t="str">
            <v>Hoàng Anh Tuấn</v>
          </cell>
          <cell r="D424" t="str">
            <v>Kiểm toán 61A</v>
          </cell>
          <cell r="E424">
            <v>61</v>
          </cell>
          <cell r="F424" t="str">
            <v>Kế toán - Kiểm toán</v>
          </cell>
          <cell r="G424">
            <v>16</v>
          </cell>
          <cell r="H424">
            <v>9040000</v>
          </cell>
        </row>
        <row r="425">
          <cell r="B425">
            <v>11197067</v>
          </cell>
          <cell r="C425" t="str">
            <v>Bùi Thị Ngọc Bích</v>
          </cell>
          <cell r="D425" t="str">
            <v>QTKD 61A</v>
          </cell>
          <cell r="E425">
            <v>61</v>
          </cell>
          <cell r="F425" t="str">
            <v>Khoa Quản trị KD</v>
          </cell>
          <cell r="G425">
            <v>16</v>
          </cell>
          <cell r="H425">
            <v>8080000</v>
          </cell>
        </row>
        <row r="426">
          <cell r="B426">
            <v>11197072</v>
          </cell>
          <cell r="C426" t="str">
            <v>Trần Phương Linh</v>
          </cell>
          <cell r="D426" t="str">
            <v>Kế toán 61A</v>
          </cell>
          <cell r="E426">
            <v>61</v>
          </cell>
          <cell r="F426" t="str">
            <v>Kế toán - Kiểm toán</v>
          </cell>
          <cell r="G426">
            <v>16</v>
          </cell>
          <cell r="H426">
            <v>9040000</v>
          </cell>
        </row>
        <row r="427">
          <cell r="B427">
            <v>11197075</v>
          </cell>
          <cell r="C427" t="str">
            <v>Nguyễn Thị Trà My</v>
          </cell>
          <cell r="D427" t="str">
            <v>KT&amp;QLNNL 61</v>
          </cell>
          <cell r="E427">
            <v>61</v>
          </cell>
          <cell r="F427" t="str">
            <v>KT&amp;QNNNL</v>
          </cell>
          <cell r="G427">
            <v>17</v>
          </cell>
          <cell r="H427">
            <v>8585000</v>
          </cell>
        </row>
        <row r="428">
          <cell r="B428">
            <v>11197085</v>
          </cell>
          <cell r="C428" t="str">
            <v>Phạm Ngọc Tuấn</v>
          </cell>
          <cell r="D428" t="str">
            <v>Kế toán 61</v>
          </cell>
          <cell r="E428">
            <v>61</v>
          </cell>
          <cell r="F428" t="str">
            <v>Kế toán - Kiểm toán</v>
          </cell>
          <cell r="G428">
            <v>16</v>
          </cell>
          <cell r="H428">
            <v>9040000</v>
          </cell>
        </row>
        <row r="429">
          <cell r="B429">
            <v>11197091</v>
          </cell>
          <cell r="C429" t="str">
            <v>Nông Thị Hương Giang</v>
          </cell>
          <cell r="D429" t="str">
            <v>QTKD 61E</v>
          </cell>
          <cell r="E429">
            <v>61</v>
          </cell>
          <cell r="F429" t="str">
            <v>Khoa QTKD</v>
          </cell>
          <cell r="G429">
            <v>16</v>
          </cell>
          <cell r="H429">
            <v>8080000</v>
          </cell>
        </row>
        <row r="430">
          <cell r="B430">
            <v>11197093</v>
          </cell>
          <cell r="C430" t="str">
            <v>Nguyễn Thế Hùng</v>
          </cell>
          <cell r="D430" t="str">
            <v>Kế toán 61B</v>
          </cell>
          <cell r="E430">
            <v>61</v>
          </cell>
          <cell r="F430" t="str">
            <v>Kế toán - Kiểm toán</v>
          </cell>
          <cell r="G430">
            <v>16</v>
          </cell>
          <cell r="H430">
            <v>9040000</v>
          </cell>
        </row>
        <row r="431">
          <cell r="B431">
            <v>11197098</v>
          </cell>
          <cell r="C431" t="str">
            <v>Lê Thu Thảo</v>
          </cell>
          <cell r="D431" t="str">
            <v>TMĐT61</v>
          </cell>
          <cell r="E431">
            <v>61</v>
          </cell>
          <cell r="F431" t="str">
            <v>TM&amp;KTQT</v>
          </cell>
          <cell r="G431">
            <v>17</v>
          </cell>
          <cell r="H431">
            <v>8585000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0"/>
  <sheetViews>
    <sheetView tabSelected="1" zoomScale="98" zoomScaleNormal="98" workbookViewId="0">
      <selection activeCell="F8" sqref="F8"/>
    </sheetView>
  </sheetViews>
  <sheetFormatPr defaultRowHeight="15.75" x14ac:dyDescent="0.25"/>
  <cols>
    <col min="1" max="1" width="5.5703125" style="30" customWidth="1"/>
    <col min="2" max="2" width="12" style="1" customWidth="1"/>
    <col min="3" max="3" width="24.42578125" style="33" customWidth="1"/>
    <col min="4" max="4" width="25.42578125" style="32" bestFit="1" customWidth="1"/>
    <col min="5" max="5" width="22.5703125" style="32" customWidth="1"/>
    <col min="6" max="6" width="53.85546875" style="32" customWidth="1"/>
    <col min="7" max="7" width="13.140625" style="35" customWidth="1"/>
    <col min="8" max="8" width="18" style="35" customWidth="1"/>
    <col min="9" max="9" width="7.140625" style="35" customWidth="1"/>
    <col min="10" max="10" width="19.7109375" style="36" customWidth="1"/>
    <col min="11" max="11" width="6.28515625" style="30" customWidth="1"/>
    <col min="12" max="12" width="17.85546875" style="40" customWidth="1"/>
    <col min="13" max="13" width="7.85546875" style="31" customWidth="1"/>
    <col min="14" max="14" width="18.42578125" style="30" customWidth="1"/>
    <col min="15" max="15" width="9.140625" style="30"/>
    <col min="16" max="16" width="17.85546875" style="30" bestFit="1" customWidth="1"/>
    <col min="17" max="16384" width="9.140625" style="30"/>
  </cols>
  <sheetData>
    <row r="1" spans="1:14" ht="48.75" customHeight="1" x14ac:dyDescent="0.25">
      <c r="A1" s="52" t="s">
        <v>767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48.75" customHeight="1" x14ac:dyDescent="0.25">
      <c r="A2" s="54" t="s">
        <v>326</v>
      </c>
      <c r="B2" s="54" t="s">
        <v>327</v>
      </c>
      <c r="C2" s="54" t="s">
        <v>0</v>
      </c>
      <c r="D2" s="54" t="s">
        <v>1</v>
      </c>
      <c r="E2" s="54" t="s">
        <v>2</v>
      </c>
      <c r="F2" s="54" t="s">
        <v>328</v>
      </c>
      <c r="G2" s="53" t="s">
        <v>699</v>
      </c>
      <c r="H2" s="55" t="s">
        <v>692</v>
      </c>
      <c r="I2" s="53" t="s">
        <v>717</v>
      </c>
      <c r="J2" s="53"/>
      <c r="K2" s="53" t="s">
        <v>716</v>
      </c>
      <c r="L2" s="53"/>
      <c r="M2" s="54" t="s">
        <v>714</v>
      </c>
      <c r="N2" s="54"/>
    </row>
    <row r="3" spans="1:14" ht="44.25" customHeight="1" x14ac:dyDescent="0.25">
      <c r="A3" s="54"/>
      <c r="B3" s="54"/>
      <c r="C3" s="54"/>
      <c r="D3" s="54"/>
      <c r="E3" s="54"/>
      <c r="F3" s="54"/>
      <c r="G3" s="53"/>
      <c r="H3" s="55"/>
      <c r="I3" s="3" t="s">
        <v>718</v>
      </c>
      <c r="J3" s="3" t="s">
        <v>715</v>
      </c>
      <c r="K3" s="3" t="s">
        <v>719</v>
      </c>
      <c r="L3" s="3" t="s">
        <v>715</v>
      </c>
      <c r="M3" s="3" t="s">
        <v>719</v>
      </c>
      <c r="N3" s="25" t="s">
        <v>715</v>
      </c>
    </row>
    <row r="4" spans="1:14" ht="33.75" customHeight="1" x14ac:dyDescent="0.25">
      <c r="A4" s="25" t="s">
        <v>694</v>
      </c>
      <c r="B4" s="25" t="s">
        <v>712</v>
      </c>
      <c r="C4" s="25" t="s">
        <v>695</v>
      </c>
      <c r="D4" s="3" t="s">
        <v>696</v>
      </c>
      <c r="E4" s="25" t="s">
        <v>713</v>
      </c>
      <c r="F4" s="25" t="s">
        <v>697</v>
      </c>
      <c r="G4" s="25" t="s">
        <v>698</v>
      </c>
      <c r="H4" s="3">
        <v>1</v>
      </c>
      <c r="I4" s="25">
        <v>2</v>
      </c>
      <c r="J4" s="25">
        <v>3</v>
      </c>
      <c r="K4" s="3">
        <v>4</v>
      </c>
      <c r="L4" s="3">
        <v>5</v>
      </c>
      <c r="M4" s="3" t="s">
        <v>762</v>
      </c>
      <c r="N4" s="25" t="s">
        <v>761</v>
      </c>
    </row>
    <row r="5" spans="1:14" ht="21" customHeight="1" x14ac:dyDescent="0.25">
      <c r="A5" s="2">
        <v>1</v>
      </c>
      <c r="B5" s="41">
        <v>11175183</v>
      </c>
      <c r="C5" s="42" t="s">
        <v>215</v>
      </c>
      <c r="D5" s="43" t="s">
        <v>481</v>
      </c>
      <c r="E5" s="23" t="s">
        <v>700</v>
      </c>
      <c r="F5" s="23" t="s">
        <v>257</v>
      </c>
      <c r="G5" s="2">
        <f>VLOOKUP(B5,'[1]Gửi Trang'!$B$2:G$431,6,0)</f>
        <v>21</v>
      </c>
      <c r="H5" s="15">
        <f>VLOOKUP(B5,'[1]Gửi Trang'!B$2:H$431,7,0)</f>
        <v>10605000</v>
      </c>
      <c r="I5" s="22"/>
      <c r="J5" s="23"/>
      <c r="K5" s="2">
        <v>25</v>
      </c>
      <c r="L5" s="44">
        <f t="shared" ref="L5:L68" si="0">H5*K5/100</f>
        <v>2651250</v>
      </c>
      <c r="M5" s="2">
        <f>I5+K5</f>
        <v>25</v>
      </c>
      <c r="N5" s="45">
        <f>J5+L5</f>
        <v>2651250</v>
      </c>
    </row>
    <row r="6" spans="1:14" ht="21" customHeight="1" x14ac:dyDescent="0.25">
      <c r="A6" s="2">
        <v>2</v>
      </c>
      <c r="B6" s="2">
        <v>11181682</v>
      </c>
      <c r="C6" s="22" t="s">
        <v>87</v>
      </c>
      <c r="D6" s="23" t="s">
        <v>256</v>
      </c>
      <c r="E6" s="23" t="s">
        <v>69</v>
      </c>
      <c r="F6" s="23" t="s">
        <v>257</v>
      </c>
      <c r="G6" s="2">
        <f>VLOOKUP(B6,'[1]Gửi Trang'!$B$2:G$431,6,0)</f>
        <v>18</v>
      </c>
      <c r="H6" s="15">
        <f>VLOOKUP(B6,'[1]Gửi Trang'!B$2:H$431,7,0)</f>
        <v>9090000</v>
      </c>
      <c r="I6" s="22"/>
      <c r="J6" s="23"/>
      <c r="K6" s="2">
        <v>25</v>
      </c>
      <c r="L6" s="44">
        <f t="shared" si="0"/>
        <v>2272500</v>
      </c>
      <c r="M6" s="2">
        <f t="shared" ref="M6:M69" si="1">I6+K6</f>
        <v>25</v>
      </c>
      <c r="N6" s="45">
        <f t="shared" ref="N6:N69" si="2">J6+L6</f>
        <v>2272500</v>
      </c>
    </row>
    <row r="7" spans="1:14" ht="21" customHeight="1" x14ac:dyDescent="0.25">
      <c r="A7" s="2">
        <v>3</v>
      </c>
      <c r="B7" s="41">
        <v>11182089</v>
      </c>
      <c r="C7" s="42" t="s">
        <v>57</v>
      </c>
      <c r="D7" s="43" t="s">
        <v>731</v>
      </c>
      <c r="E7" s="43" t="s">
        <v>40</v>
      </c>
      <c r="F7" s="23" t="s">
        <v>257</v>
      </c>
      <c r="G7" s="2">
        <f>VLOOKUP(B7,'[1]Gửi Trang'!$B$2:G$431,6,0)</f>
        <v>24</v>
      </c>
      <c r="H7" s="15">
        <f>VLOOKUP(B7,'[1]Gửi Trang'!B$2:H$431,7,0)</f>
        <v>13560000</v>
      </c>
      <c r="I7" s="22"/>
      <c r="J7" s="23"/>
      <c r="K7" s="2">
        <v>25</v>
      </c>
      <c r="L7" s="44">
        <f t="shared" si="0"/>
        <v>3390000</v>
      </c>
      <c r="M7" s="2">
        <f t="shared" si="1"/>
        <v>25</v>
      </c>
      <c r="N7" s="45">
        <f t="shared" si="2"/>
        <v>3390000</v>
      </c>
    </row>
    <row r="8" spans="1:14" ht="21" customHeight="1" x14ac:dyDescent="0.25">
      <c r="A8" s="2">
        <v>4</v>
      </c>
      <c r="B8" s="41">
        <v>11181600</v>
      </c>
      <c r="C8" s="42" t="s">
        <v>9</v>
      </c>
      <c r="D8" s="43" t="s">
        <v>705</v>
      </c>
      <c r="E8" s="23" t="s">
        <v>330</v>
      </c>
      <c r="F8" s="23" t="s">
        <v>257</v>
      </c>
      <c r="G8" s="2">
        <f>VLOOKUP(B8,'[1]Gửi Trang'!$B$2:G$431,6,0)</f>
        <v>20</v>
      </c>
      <c r="H8" s="15">
        <f>VLOOKUP(B8,'[1]Gửi Trang'!B$2:H$431,7,0)</f>
        <v>11300000</v>
      </c>
      <c r="I8" s="22"/>
      <c r="J8" s="23"/>
      <c r="K8" s="2">
        <v>25</v>
      </c>
      <c r="L8" s="44">
        <f t="shared" si="0"/>
        <v>2825000</v>
      </c>
      <c r="M8" s="2">
        <f t="shared" si="1"/>
        <v>25</v>
      </c>
      <c r="N8" s="45">
        <f t="shared" si="2"/>
        <v>2825000</v>
      </c>
    </row>
    <row r="9" spans="1:14" ht="21" customHeight="1" x14ac:dyDescent="0.25">
      <c r="A9" s="2">
        <v>5</v>
      </c>
      <c r="B9" s="41">
        <v>11183261</v>
      </c>
      <c r="C9" s="42" t="s">
        <v>133</v>
      </c>
      <c r="D9" s="43" t="s">
        <v>705</v>
      </c>
      <c r="E9" s="23" t="s">
        <v>330</v>
      </c>
      <c r="F9" s="46" t="s">
        <v>707</v>
      </c>
      <c r="G9" s="2">
        <f>VLOOKUP(B9,'[1]Gửi Trang'!$B$2:G$431,6,0)</f>
        <v>23</v>
      </c>
      <c r="H9" s="15">
        <f>VLOOKUP(B9,'[1]Gửi Trang'!B$2:H$431,7,0)</f>
        <v>12995000</v>
      </c>
      <c r="I9" s="22"/>
      <c r="J9" s="23"/>
      <c r="K9" s="2">
        <v>50</v>
      </c>
      <c r="L9" s="44">
        <f t="shared" si="0"/>
        <v>6497500</v>
      </c>
      <c r="M9" s="2">
        <f t="shared" si="1"/>
        <v>50</v>
      </c>
      <c r="N9" s="45">
        <f t="shared" si="2"/>
        <v>6497500</v>
      </c>
    </row>
    <row r="10" spans="1:14" ht="21" customHeight="1" x14ac:dyDescent="0.25">
      <c r="A10" s="2">
        <v>6</v>
      </c>
      <c r="B10" s="41">
        <v>11192909</v>
      </c>
      <c r="C10" s="42" t="s">
        <v>188</v>
      </c>
      <c r="D10" s="43" t="s">
        <v>189</v>
      </c>
      <c r="E10" s="43" t="s">
        <v>40</v>
      </c>
      <c r="F10" s="47" t="s">
        <v>706</v>
      </c>
      <c r="G10" s="2">
        <f>VLOOKUP(B10,'[1]Gửi Trang'!$B$2:G$431,6,0)</f>
        <v>17</v>
      </c>
      <c r="H10" s="15">
        <f>VLOOKUP(B10,'[1]Gửi Trang'!B$2:H$431,7,0)</f>
        <v>9605000</v>
      </c>
      <c r="I10" s="22"/>
      <c r="J10" s="23"/>
      <c r="K10" s="2">
        <v>50</v>
      </c>
      <c r="L10" s="44">
        <f t="shared" si="0"/>
        <v>4802500</v>
      </c>
      <c r="M10" s="2">
        <f t="shared" si="1"/>
        <v>50</v>
      </c>
      <c r="N10" s="45">
        <f t="shared" si="2"/>
        <v>4802500</v>
      </c>
    </row>
    <row r="11" spans="1:14" ht="21" customHeight="1" x14ac:dyDescent="0.25">
      <c r="A11" s="2">
        <v>7</v>
      </c>
      <c r="B11" s="41">
        <v>11195855</v>
      </c>
      <c r="C11" s="42" t="s">
        <v>168</v>
      </c>
      <c r="D11" s="43" t="s">
        <v>169</v>
      </c>
      <c r="E11" s="43" t="s">
        <v>701</v>
      </c>
      <c r="F11" s="23" t="s">
        <v>257</v>
      </c>
      <c r="G11" s="2">
        <f>VLOOKUP(B11,'[1]Gửi Trang'!$B$2:G$431,6,0)</f>
        <v>16</v>
      </c>
      <c r="H11" s="15">
        <f>VLOOKUP(B11,'[1]Gửi Trang'!B$2:H$431,7,0)</f>
        <v>8080000</v>
      </c>
      <c r="I11" s="22"/>
      <c r="J11" s="23"/>
      <c r="K11" s="2">
        <v>25</v>
      </c>
      <c r="L11" s="44">
        <f t="shared" si="0"/>
        <v>2020000</v>
      </c>
      <c r="M11" s="2">
        <f t="shared" si="1"/>
        <v>25</v>
      </c>
      <c r="N11" s="45">
        <f t="shared" si="2"/>
        <v>2020000</v>
      </c>
    </row>
    <row r="12" spans="1:14" ht="21" customHeight="1" x14ac:dyDescent="0.25">
      <c r="A12" s="2">
        <v>8</v>
      </c>
      <c r="B12" s="41">
        <v>11183539</v>
      </c>
      <c r="C12" s="42" t="s">
        <v>138</v>
      </c>
      <c r="D12" s="43" t="s">
        <v>732</v>
      </c>
      <c r="E12" s="43" t="s">
        <v>11</v>
      </c>
      <c r="F12" s="23" t="s">
        <v>258</v>
      </c>
      <c r="G12" s="2">
        <f>VLOOKUP(B12,'[1]Gửi Trang'!$B$2:G$431,6,0)</f>
        <v>20</v>
      </c>
      <c r="H12" s="15">
        <f>VLOOKUP(B12,'[1]Gửi Trang'!B$2:H$431,7,0)</f>
        <v>8300000</v>
      </c>
      <c r="I12" s="22"/>
      <c r="J12" s="23"/>
      <c r="K12" s="2">
        <v>25</v>
      </c>
      <c r="L12" s="44">
        <f t="shared" si="0"/>
        <v>2075000</v>
      </c>
      <c r="M12" s="2">
        <f t="shared" si="1"/>
        <v>25</v>
      </c>
      <c r="N12" s="45">
        <f t="shared" si="2"/>
        <v>2075000</v>
      </c>
    </row>
    <row r="13" spans="1:14" ht="21" customHeight="1" x14ac:dyDescent="0.25">
      <c r="A13" s="2">
        <v>9</v>
      </c>
      <c r="B13" s="41">
        <v>11180824</v>
      </c>
      <c r="C13" s="42" t="s">
        <v>38</v>
      </c>
      <c r="D13" s="43" t="s">
        <v>39</v>
      </c>
      <c r="E13" s="43" t="s">
        <v>40</v>
      </c>
      <c r="F13" s="23" t="s">
        <v>257</v>
      </c>
      <c r="G13" s="2">
        <f>VLOOKUP(B13,'[1]Gửi Trang'!$B$2:G$431,6,0)</f>
        <v>20</v>
      </c>
      <c r="H13" s="15">
        <f>VLOOKUP(B13,'[1]Gửi Trang'!B$2:H$431,7,0)</f>
        <v>10100000</v>
      </c>
      <c r="I13" s="22"/>
      <c r="J13" s="23"/>
      <c r="K13" s="2">
        <v>25</v>
      </c>
      <c r="L13" s="44">
        <f t="shared" si="0"/>
        <v>2525000</v>
      </c>
      <c r="M13" s="2">
        <f t="shared" si="1"/>
        <v>25</v>
      </c>
      <c r="N13" s="45">
        <f t="shared" si="2"/>
        <v>2525000</v>
      </c>
    </row>
    <row r="14" spans="1:14" ht="21" customHeight="1" x14ac:dyDescent="0.25">
      <c r="A14" s="2">
        <v>10</v>
      </c>
      <c r="B14" s="41">
        <v>11190645</v>
      </c>
      <c r="C14" s="42" t="s">
        <v>199</v>
      </c>
      <c r="D14" s="43" t="s">
        <v>733</v>
      </c>
      <c r="E14" s="43" t="s">
        <v>11</v>
      </c>
      <c r="F14" s="23" t="s">
        <v>258</v>
      </c>
      <c r="G14" s="2">
        <f>VLOOKUP(B14,'[1]Gửi Trang'!$B$2:G$431,6,0)</f>
        <v>17</v>
      </c>
      <c r="H14" s="15">
        <f>VLOOKUP(B14,'[1]Gửi Trang'!B$2:H$431,7,0)</f>
        <v>7055000</v>
      </c>
      <c r="I14" s="22"/>
      <c r="J14" s="23"/>
      <c r="K14" s="2">
        <v>25</v>
      </c>
      <c r="L14" s="44">
        <f t="shared" si="0"/>
        <v>1763750</v>
      </c>
      <c r="M14" s="2">
        <f t="shared" si="1"/>
        <v>25</v>
      </c>
      <c r="N14" s="45">
        <f t="shared" si="2"/>
        <v>1763750</v>
      </c>
    </row>
    <row r="15" spans="1:14" ht="21" customHeight="1" x14ac:dyDescent="0.25">
      <c r="A15" s="2">
        <v>11</v>
      </c>
      <c r="B15" s="41">
        <v>11185556</v>
      </c>
      <c r="C15" s="42" t="s">
        <v>78</v>
      </c>
      <c r="D15" s="43" t="s">
        <v>555</v>
      </c>
      <c r="E15" s="23" t="s">
        <v>330</v>
      </c>
      <c r="F15" s="23" t="s">
        <v>257</v>
      </c>
      <c r="G15" s="2">
        <f>VLOOKUP(B15,'[1]Gửi Trang'!$B$2:G$431,6,0)</f>
        <v>23</v>
      </c>
      <c r="H15" s="15">
        <f>VLOOKUP(B15,'[1]Gửi Trang'!B$2:H$431,7,0)</f>
        <v>12995000</v>
      </c>
      <c r="I15" s="22"/>
      <c r="J15" s="23"/>
      <c r="K15" s="2">
        <v>25</v>
      </c>
      <c r="L15" s="44">
        <f t="shared" si="0"/>
        <v>3248750</v>
      </c>
      <c r="M15" s="2">
        <f t="shared" si="1"/>
        <v>25</v>
      </c>
      <c r="N15" s="45">
        <f t="shared" si="2"/>
        <v>3248750</v>
      </c>
    </row>
    <row r="16" spans="1:14" ht="21" customHeight="1" x14ac:dyDescent="0.25">
      <c r="A16" s="2">
        <v>12</v>
      </c>
      <c r="B16" s="41">
        <v>11195354</v>
      </c>
      <c r="C16" s="42" t="s">
        <v>216</v>
      </c>
      <c r="D16" s="43" t="s">
        <v>132</v>
      </c>
      <c r="E16" s="23" t="s">
        <v>330</v>
      </c>
      <c r="F16" s="43" t="s">
        <v>704</v>
      </c>
      <c r="G16" s="2">
        <f>VLOOKUP(B16,'[1]Gửi Trang'!$B$2:G$431,6,0)</f>
        <v>16</v>
      </c>
      <c r="H16" s="15">
        <f>VLOOKUP(B16,'[1]Gửi Trang'!B$2:H$431,7,0)</f>
        <v>9040000</v>
      </c>
      <c r="I16" s="22"/>
      <c r="J16" s="23"/>
      <c r="K16" s="2">
        <v>30</v>
      </c>
      <c r="L16" s="44">
        <f t="shared" si="0"/>
        <v>2712000</v>
      </c>
      <c r="M16" s="2">
        <f t="shared" si="1"/>
        <v>30</v>
      </c>
      <c r="N16" s="45">
        <f t="shared" si="2"/>
        <v>2712000</v>
      </c>
    </row>
    <row r="17" spans="1:14" ht="21" customHeight="1" x14ac:dyDescent="0.25">
      <c r="A17" s="2">
        <v>13</v>
      </c>
      <c r="B17" s="41">
        <v>11174988</v>
      </c>
      <c r="C17" s="42" t="s">
        <v>59</v>
      </c>
      <c r="D17" s="43" t="s">
        <v>566</v>
      </c>
      <c r="E17" s="43" t="s">
        <v>60</v>
      </c>
      <c r="F17" s="23" t="s">
        <v>258</v>
      </c>
      <c r="G17" s="2">
        <f>VLOOKUP(B17,'[1]Gửi Trang'!$B$2:G$431,6,0)</f>
        <v>21</v>
      </c>
      <c r="H17" s="15">
        <f>VLOOKUP(B17,'[1]Gửi Trang'!B$2:H$431,7,0)</f>
        <v>10605000</v>
      </c>
      <c r="I17" s="22"/>
      <c r="J17" s="23"/>
      <c r="K17" s="2">
        <v>25</v>
      </c>
      <c r="L17" s="44">
        <f t="shared" si="0"/>
        <v>2651250</v>
      </c>
      <c r="M17" s="2">
        <f t="shared" si="1"/>
        <v>25</v>
      </c>
      <c r="N17" s="45">
        <f t="shared" si="2"/>
        <v>2651250</v>
      </c>
    </row>
    <row r="18" spans="1:14" ht="21" customHeight="1" x14ac:dyDescent="0.25">
      <c r="A18" s="2">
        <v>14</v>
      </c>
      <c r="B18" s="41">
        <v>11174028</v>
      </c>
      <c r="C18" s="42" t="s">
        <v>19</v>
      </c>
      <c r="D18" s="43" t="s">
        <v>734</v>
      </c>
      <c r="E18" s="43" t="s">
        <v>702</v>
      </c>
      <c r="F18" s="23" t="s">
        <v>257</v>
      </c>
      <c r="G18" s="2">
        <f>VLOOKUP(B18,'[1]Gửi Trang'!$B$2:G$431,6,0)</f>
        <v>20</v>
      </c>
      <c r="H18" s="15">
        <f>VLOOKUP(B18,'[1]Gửi Trang'!B$2:H$431,7,0)</f>
        <v>11300000</v>
      </c>
      <c r="I18" s="22"/>
      <c r="J18" s="23"/>
      <c r="K18" s="2">
        <v>25</v>
      </c>
      <c r="L18" s="44">
        <f t="shared" si="0"/>
        <v>2825000</v>
      </c>
      <c r="M18" s="2">
        <f t="shared" si="1"/>
        <v>25</v>
      </c>
      <c r="N18" s="45">
        <f t="shared" si="2"/>
        <v>2825000</v>
      </c>
    </row>
    <row r="19" spans="1:14" ht="21" customHeight="1" x14ac:dyDescent="0.25">
      <c r="A19" s="2">
        <v>15</v>
      </c>
      <c r="B19" s="41">
        <v>11194607</v>
      </c>
      <c r="C19" s="42" t="s">
        <v>131</v>
      </c>
      <c r="D19" s="43" t="s">
        <v>132</v>
      </c>
      <c r="E19" s="23" t="s">
        <v>330</v>
      </c>
      <c r="F19" s="23" t="s">
        <v>257</v>
      </c>
      <c r="G19" s="2">
        <f>VLOOKUP(B19,'[1]Gửi Trang'!$B$2:G$431,6,0)</f>
        <v>16</v>
      </c>
      <c r="H19" s="15">
        <f>VLOOKUP(B19,'[1]Gửi Trang'!B$2:H$431,7,0)</f>
        <v>9040000</v>
      </c>
      <c r="I19" s="22"/>
      <c r="J19" s="23"/>
      <c r="K19" s="2">
        <v>25</v>
      </c>
      <c r="L19" s="44">
        <f t="shared" si="0"/>
        <v>2260000</v>
      </c>
      <c r="M19" s="2">
        <f t="shared" si="1"/>
        <v>25</v>
      </c>
      <c r="N19" s="45">
        <f t="shared" si="2"/>
        <v>2260000</v>
      </c>
    </row>
    <row r="20" spans="1:14" ht="21" customHeight="1" x14ac:dyDescent="0.25">
      <c r="A20" s="2">
        <v>16</v>
      </c>
      <c r="B20" s="41">
        <v>11174677</v>
      </c>
      <c r="C20" s="42" t="s">
        <v>122</v>
      </c>
      <c r="D20" s="43" t="s">
        <v>671</v>
      </c>
      <c r="E20" s="23" t="s">
        <v>469</v>
      </c>
      <c r="F20" s="23" t="s">
        <v>258</v>
      </c>
      <c r="G20" s="2">
        <f>VLOOKUP(B20,'[1]Gửi Trang'!$B$2:G$431,6,0)</f>
        <v>18</v>
      </c>
      <c r="H20" s="15">
        <f>VLOOKUP(B20,'[1]Gửi Trang'!B$2:H$431,7,0)</f>
        <v>9090000</v>
      </c>
      <c r="I20" s="22"/>
      <c r="J20" s="23"/>
      <c r="K20" s="2">
        <v>25</v>
      </c>
      <c r="L20" s="44">
        <f t="shared" si="0"/>
        <v>2272500</v>
      </c>
      <c r="M20" s="2">
        <f t="shared" si="1"/>
        <v>25</v>
      </c>
      <c r="N20" s="45">
        <f t="shared" si="2"/>
        <v>2272500</v>
      </c>
    </row>
    <row r="21" spans="1:14" ht="21" customHeight="1" x14ac:dyDescent="0.25">
      <c r="A21" s="2">
        <v>17</v>
      </c>
      <c r="B21" s="41">
        <v>11183302</v>
      </c>
      <c r="C21" s="42" t="s">
        <v>154</v>
      </c>
      <c r="D21" s="43" t="s">
        <v>451</v>
      </c>
      <c r="E21" s="23" t="s">
        <v>700</v>
      </c>
      <c r="F21" s="23" t="s">
        <v>257</v>
      </c>
      <c r="G21" s="2">
        <f>VLOOKUP(B21,'[1]Gửi Trang'!$B$2:G$431,6,0)</f>
        <v>24</v>
      </c>
      <c r="H21" s="15">
        <f>VLOOKUP(B21,'[1]Gửi Trang'!B$2:H$431,7,0)</f>
        <v>12120000</v>
      </c>
      <c r="I21" s="2"/>
      <c r="J21" s="23"/>
      <c r="K21" s="2">
        <v>25</v>
      </c>
      <c r="L21" s="44">
        <f t="shared" si="0"/>
        <v>3030000</v>
      </c>
      <c r="M21" s="2">
        <f t="shared" si="1"/>
        <v>25</v>
      </c>
      <c r="N21" s="45">
        <f t="shared" si="2"/>
        <v>3030000</v>
      </c>
    </row>
    <row r="22" spans="1:14" ht="21" customHeight="1" x14ac:dyDescent="0.25">
      <c r="A22" s="2">
        <v>18</v>
      </c>
      <c r="B22" s="41">
        <v>11183218</v>
      </c>
      <c r="C22" s="42" t="s">
        <v>98</v>
      </c>
      <c r="D22" s="43" t="s">
        <v>710</v>
      </c>
      <c r="E22" s="23" t="s">
        <v>376</v>
      </c>
      <c r="F22" s="47" t="s">
        <v>708</v>
      </c>
      <c r="G22" s="2">
        <f>VLOOKUP(B22,'[1]Gửi Trang'!$B$2:G$431,6,0)</f>
        <v>17</v>
      </c>
      <c r="H22" s="15">
        <f>VLOOKUP(B22,'[1]Gửi Trang'!B$2:H$431,7,0)</f>
        <v>7055000</v>
      </c>
      <c r="I22" s="2"/>
      <c r="J22" s="23"/>
      <c r="K22" s="2">
        <v>50</v>
      </c>
      <c r="L22" s="44">
        <f t="shared" si="0"/>
        <v>3527500</v>
      </c>
      <c r="M22" s="2">
        <f t="shared" si="1"/>
        <v>50</v>
      </c>
      <c r="N22" s="45">
        <f t="shared" si="2"/>
        <v>3527500</v>
      </c>
    </row>
    <row r="23" spans="1:14" ht="21" customHeight="1" x14ac:dyDescent="0.25">
      <c r="A23" s="2">
        <v>19</v>
      </c>
      <c r="B23" s="41">
        <v>11171236</v>
      </c>
      <c r="C23" s="42" t="s">
        <v>137</v>
      </c>
      <c r="D23" s="43" t="s">
        <v>735</v>
      </c>
      <c r="E23" s="23" t="s">
        <v>474</v>
      </c>
      <c r="F23" s="23" t="s">
        <v>258</v>
      </c>
      <c r="G23" s="2">
        <f>VLOOKUP(B23,'[1]Gửi Trang'!$B$2:G$431,6,0)</f>
        <v>19</v>
      </c>
      <c r="H23" s="15">
        <f>VLOOKUP(B23,'[1]Gửi Trang'!B$2:H$431,7,0)</f>
        <v>9595000</v>
      </c>
      <c r="I23" s="22"/>
      <c r="J23" s="23"/>
      <c r="K23" s="2">
        <v>25</v>
      </c>
      <c r="L23" s="44">
        <f t="shared" si="0"/>
        <v>2398750</v>
      </c>
      <c r="M23" s="2">
        <f t="shared" si="1"/>
        <v>25</v>
      </c>
      <c r="N23" s="45">
        <f t="shared" si="2"/>
        <v>2398750</v>
      </c>
    </row>
    <row r="24" spans="1:14" ht="21" customHeight="1" x14ac:dyDescent="0.25">
      <c r="A24" s="2">
        <v>20</v>
      </c>
      <c r="B24" s="41">
        <v>11175419</v>
      </c>
      <c r="C24" s="42" t="s">
        <v>225</v>
      </c>
      <c r="D24" s="43" t="s">
        <v>736</v>
      </c>
      <c r="E24" s="43" t="s">
        <v>40</v>
      </c>
      <c r="F24" s="46" t="s">
        <v>707</v>
      </c>
      <c r="G24" s="2">
        <f>VLOOKUP(B24,'[1]Gửi Trang'!$B$2:G$431,6,0)</f>
        <v>23</v>
      </c>
      <c r="H24" s="15">
        <f>VLOOKUP(B24,'[1]Gửi Trang'!B$2:H$431,7,0)</f>
        <v>12995000</v>
      </c>
      <c r="I24" s="22"/>
      <c r="J24" s="23"/>
      <c r="K24" s="2">
        <v>50</v>
      </c>
      <c r="L24" s="44">
        <f t="shared" si="0"/>
        <v>6497500</v>
      </c>
      <c r="M24" s="2">
        <f t="shared" si="1"/>
        <v>50</v>
      </c>
      <c r="N24" s="45">
        <f t="shared" si="2"/>
        <v>6497500</v>
      </c>
    </row>
    <row r="25" spans="1:14" ht="21" customHeight="1" x14ac:dyDescent="0.25">
      <c r="A25" s="2">
        <v>21</v>
      </c>
      <c r="B25" s="48">
        <v>11171053</v>
      </c>
      <c r="C25" s="42" t="s">
        <v>254</v>
      </c>
      <c r="D25" s="43" t="s">
        <v>255</v>
      </c>
      <c r="E25" s="43" t="s">
        <v>147</v>
      </c>
      <c r="F25" s="23" t="s">
        <v>257</v>
      </c>
      <c r="G25" s="2">
        <f>VLOOKUP(B25,'[1]Gửi Trang'!$B$2:G$431,6,0)</f>
        <v>17</v>
      </c>
      <c r="H25" s="15">
        <f>VLOOKUP(B25,'[1]Gửi Trang'!B$2:H$431,7,0)</f>
        <v>8585000</v>
      </c>
      <c r="I25" s="22"/>
      <c r="J25" s="23"/>
      <c r="K25" s="2">
        <v>25</v>
      </c>
      <c r="L25" s="44">
        <f t="shared" si="0"/>
        <v>2146250</v>
      </c>
      <c r="M25" s="2">
        <f t="shared" si="1"/>
        <v>25</v>
      </c>
      <c r="N25" s="45">
        <f t="shared" si="2"/>
        <v>2146250</v>
      </c>
    </row>
    <row r="26" spans="1:14" ht="21" customHeight="1" x14ac:dyDescent="0.25">
      <c r="A26" s="2">
        <v>22</v>
      </c>
      <c r="B26" s="41">
        <v>11164748</v>
      </c>
      <c r="C26" s="42" t="s">
        <v>156</v>
      </c>
      <c r="D26" s="43" t="s">
        <v>711</v>
      </c>
      <c r="E26" s="43" t="s">
        <v>8</v>
      </c>
      <c r="F26" s="47" t="s">
        <v>709</v>
      </c>
      <c r="G26" s="2">
        <f>VLOOKUP(B26,'[1]Gửi Trang'!$B$2:G$431,6,0)</f>
        <v>24</v>
      </c>
      <c r="H26" s="15">
        <f>VLOOKUP(B26,'[1]Gửi Trang'!B$2:H$431,7,0)</f>
        <v>12120000</v>
      </c>
      <c r="I26" s="22"/>
      <c r="J26" s="23"/>
      <c r="K26" s="2">
        <v>50</v>
      </c>
      <c r="L26" s="44">
        <f t="shared" si="0"/>
        <v>6060000</v>
      </c>
      <c r="M26" s="2">
        <f t="shared" si="1"/>
        <v>50</v>
      </c>
      <c r="N26" s="45">
        <f t="shared" si="2"/>
        <v>6060000</v>
      </c>
    </row>
    <row r="27" spans="1:14" ht="21" customHeight="1" x14ac:dyDescent="0.25">
      <c r="A27" s="2">
        <v>23</v>
      </c>
      <c r="B27" s="41">
        <v>11170196</v>
      </c>
      <c r="C27" s="42" t="s">
        <v>166</v>
      </c>
      <c r="D27" s="43" t="s">
        <v>663</v>
      </c>
      <c r="E27" s="23" t="s">
        <v>330</v>
      </c>
      <c r="F27" s="23" t="s">
        <v>257</v>
      </c>
      <c r="G27" s="2">
        <f>VLOOKUP(B27,'[1]Gửi Trang'!$B$2:G$431,6,0)</f>
        <v>15</v>
      </c>
      <c r="H27" s="15">
        <f>VLOOKUP(B27,'[1]Gửi Trang'!B$2:H$431,7,0)</f>
        <v>8475000</v>
      </c>
      <c r="I27" s="22"/>
      <c r="J27" s="23"/>
      <c r="K27" s="2">
        <v>25</v>
      </c>
      <c r="L27" s="44">
        <f t="shared" si="0"/>
        <v>2118750</v>
      </c>
      <c r="M27" s="2">
        <f t="shared" si="1"/>
        <v>25</v>
      </c>
      <c r="N27" s="45">
        <f t="shared" si="2"/>
        <v>2118750</v>
      </c>
    </row>
    <row r="28" spans="1:14" ht="21" customHeight="1" x14ac:dyDescent="0.25">
      <c r="A28" s="2">
        <v>24</v>
      </c>
      <c r="B28" s="41">
        <v>11180990</v>
      </c>
      <c r="C28" s="42" t="s">
        <v>111</v>
      </c>
      <c r="D28" s="43" t="s">
        <v>529</v>
      </c>
      <c r="E28" s="43" t="s">
        <v>60</v>
      </c>
      <c r="F28" s="23" t="s">
        <v>257</v>
      </c>
      <c r="G28" s="2">
        <f>VLOOKUP(B28,'[1]Gửi Trang'!$B$2:G$431,6,0)</f>
        <v>18</v>
      </c>
      <c r="H28" s="15">
        <f>VLOOKUP(B28,'[1]Gửi Trang'!B$2:H$431,7,0)</f>
        <v>9090000</v>
      </c>
      <c r="I28" s="22"/>
      <c r="J28" s="23"/>
      <c r="K28" s="2">
        <v>25</v>
      </c>
      <c r="L28" s="44">
        <f t="shared" si="0"/>
        <v>2272500</v>
      </c>
      <c r="M28" s="2">
        <f t="shared" si="1"/>
        <v>25</v>
      </c>
      <c r="N28" s="45">
        <f t="shared" si="2"/>
        <v>2272500</v>
      </c>
    </row>
    <row r="29" spans="1:14" ht="21" customHeight="1" x14ac:dyDescent="0.25">
      <c r="A29" s="2">
        <v>25</v>
      </c>
      <c r="B29" s="41">
        <v>11182034</v>
      </c>
      <c r="C29" s="42" t="s">
        <v>159</v>
      </c>
      <c r="D29" s="43" t="s">
        <v>737</v>
      </c>
      <c r="E29" s="23" t="s">
        <v>469</v>
      </c>
      <c r="F29" s="23" t="s">
        <v>257</v>
      </c>
      <c r="G29" s="2">
        <f>VLOOKUP(B29,'[1]Gửi Trang'!$B$2:G$431,6,0)</f>
        <v>22</v>
      </c>
      <c r="H29" s="15">
        <f>VLOOKUP(B29,'[1]Gửi Trang'!B$2:H$431,7,0)</f>
        <v>11110000</v>
      </c>
      <c r="I29" s="22"/>
      <c r="J29" s="23"/>
      <c r="K29" s="2">
        <v>25</v>
      </c>
      <c r="L29" s="44">
        <f t="shared" si="0"/>
        <v>2777500</v>
      </c>
      <c r="M29" s="2">
        <f t="shared" si="1"/>
        <v>25</v>
      </c>
      <c r="N29" s="45">
        <f t="shared" si="2"/>
        <v>2777500</v>
      </c>
    </row>
    <row r="30" spans="1:14" ht="21" customHeight="1" x14ac:dyDescent="0.25">
      <c r="A30" s="2">
        <v>26</v>
      </c>
      <c r="B30" s="41">
        <v>11172010</v>
      </c>
      <c r="C30" s="42" t="s">
        <v>167</v>
      </c>
      <c r="D30" s="43" t="s">
        <v>738</v>
      </c>
      <c r="E30" s="23" t="s">
        <v>330</v>
      </c>
      <c r="F30" s="23" t="s">
        <v>257</v>
      </c>
      <c r="G30" s="2">
        <f>VLOOKUP(B30,'[1]Gửi Trang'!$B$2:G$431,6,0)</f>
        <v>23</v>
      </c>
      <c r="H30" s="15">
        <f>VLOOKUP(B30,'[1]Gửi Trang'!B$2:H$431,7,0)</f>
        <v>12995000</v>
      </c>
      <c r="I30" s="22"/>
      <c r="J30" s="23"/>
      <c r="K30" s="2">
        <v>25</v>
      </c>
      <c r="L30" s="44">
        <f t="shared" si="0"/>
        <v>3248750</v>
      </c>
      <c r="M30" s="2">
        <f t="shared" si="1"/>
        <v>25</v>
      </c>
      <c r="N30" s="45">
        <f t="shared" si="2"/>
        <v>3248750</v>
      </c>
    </row>
    <row r="31" spans="1:14" ht="21" customHeight="1" x14ac:dyDescent="0.25">
      <c r="A31" s="2">
        <v>27</v>
      </c>
      <c r="B31" s="41">
        <v>11195905</v>
      </c>
      <c r="C31" s="42" t="s">
        <v>61</v>
      </c>
      <c r="D31" s="43" t="s">
        <v>62</v>
      </c>
      <c r="E31" s="43" t="s">
        <v>60</v>
      </c>
      <c r="F31" s="23" t="s">
        <v>257</v>
      </c>
      <c r="G31" s="2">
        <f>VLOOKUP(B31,'[1]Gửi Trang'!$B$2:G$431,6,0)</f>
        <v>17</v>
      </c>
      <c r="H31" s="15">
        <f>VLOOKUP(B31,'[1]Gửi Trang'!B$2:H$431,7,0)</f>
        <v>8585000</v>
      </c>
      <c r="I31" s="22"/>
      <c r="J31" s="23"/>
      <c r="K31" s="2">
        <v>25</v>
      </c>
      <c r="L31" s="44">
        <f t="shared" si="0"/>
        <v>2146250</v>
      </c>
      <c r="M31" s="2">
        <f t="shared" si="1"/>
        <v>25</v>
      </c>
      <c r="N31" s="45">
        <f t="shared" si="2"/>
        <v>2146250</v>
      </c>
    </row>
    <row r="32" spans="1:14" ht="21" customHeight="1" x14ac:dyDescent="0.25">
      <c r="A32" s="2">
        <v>28</v>
      </c>
      <c r="B32" s="41">
        <v>11172676</v>
      </c>
      <c r="C32" s="42" t="s">
        <v>233</v>
      </c>
      <c r="D32" s="43" t="s">
        <v>234</v>
      </c>
      <c r="E32" s="23" t="s">
        <v>700</v>
      </c>
      <c r="F32" s="47" t="s">
        <v>709</v>
      </c>
      <c r="G32" s="2">
        <f>VLOOKUP(B32,'[1]Gửi Trang'!$B$2:G$431,6,0)</f>
        <v>16</v>
      </c>
      <c r="H32" s="15">
        <f>VLOOKUP(B32,'[1]Gửi Trang'!B$2:H$431,7,0)</f>
        <v>8080000</v>
      </c>
      <c r="I32" s="22"/>
      <c r="J32" s="23"/>
      <c r="K32" s="2">
        <v>50</v>
      </c>
      <c r="L32" s="44">
        <f t="shared" si="0"/>
        <v>4040000</v>
      </c>
      <c r="M32" s="2">
        <f t="shared" si="1"/>
        <v>50</v>
      </c>
      <c r="N32" s="45">
        <f t="shared" si="2"/>
        <v>4040000</v>
      </c>
    </row>
    <row r="33" spans="1:14" ht="21" customHeight="1" x14ac:dyDescent="0.25">
      <c r="A33" s="2">
        <v>29</v>
      </c>
      <c r="B33" s="41">
        <v>11160979</v>
      </c>
      <c r="C33" s="42" t="s">
        <v>36</v>
      </c>
      <c r="D33" s="43" t="s">
        <v>37</v>
      </c>
      <c r="E33" s="23" t="s">
        <v>700</v>
      </c>
      <c r="F33" s="23" t="s">
        <v>257</v>
      </c>
      <c r="G33" s="2">
        <f>VLOOKUP(B33,'[1]Gửi Trang'!$B$2:G$431,6,0)</f>
        <v>10</v>
      </c>
      <c r="H33" s="15">
        <f>VLOOKUP(B33,'[1]Gửi Trang'!B$2:H$431,7,0)</f>
        <v>5050000</v>
      </c>
      <c r="I33" s="22"/>
      <c r="J33" s="23"/>
      <c r="K33" s="2">
        <v>25</v>
      </c>
      <c r="L33" s="44">
        <f t="shared" si="0"/>
        <v>1262500</v>
      </c>
      <c r="M33" s="2">
        <f t="shared" si="1"/>
        <v>25</v>
      </c>
      <c r="N33" s="45">
        <f t="shared" si="2"/>
        <v>1262500</v>
      </c>
    </row>
    <row r="34" spans="1:14" ht="21" customHeight="1" x14ac:dyDescent="0.25">
      <c r="A34" s="2">
        <v>30</v>
      </c>
      <c r="B34" s="41">
        <v>11172792</v>
      </c>
      <c r="C34" s="42" t="s">
        <v>44</v>
      </c>
      <c r="D34" s="43" t="s">
        <v>45</v>
      </c>
      <c r="E34" s="43" t="s">
        <v>334</v>
      </c>
      <c r="F34" s="23" t="s">
        <v>257</v>
      </c>
      <c r="G34" s="2">
        <f>VLOOKUP(B34,'[1]Gửi Trang'!$B$2:G$431,6,0)</f>
        <v>18</v>
      </c>
      <c r="H34" s="15">
        <f>VLOOKUP(B34,'[1]Gửi Trang'!B$2:H$431,7,0)</f>
        <v>10170000</v>
      </c>
      <c r="I34" s="22"/>
      <c r="J34" s="23"/>
      <c r="K34" s="2">
        <v>25</v>
      </c>
      <c r="L34" s="44">
        <f t="shared" si="0"/>
        <v>2542500</v>
      </c>
      <c r="M34" s="2">
        <f t="shared" si="1"/>
        <v>25</v>
      </c>
      <c r="N34" s="45">
        <f t="shared" si="2"/>
        <v>2542500</v>
      </c>
    </row>
    <row r="35" spans="1:14" ht="21" customHeight="1" x14ac:dyDescent="0.25">
      <c r="A35" s="2">
        <v>31</v>
      </c>
      <c r="B35" s="41">
        <v>11184596</v>
      </c>
      <c r="C35" s="42" t="s">
        <v>121</v>
      </c>
      <c r="D35" s="43" t="s">
        <v>689</v>
      </c>
      <c r="E35" s="23" t="s">
        <v>330</v>
      </c>
      <c r="F35" s="47" t="s">
        <v>709</v>
      </c>
      <c r="G35" s="2">
        <f>VLOOKUP(B35,'[1]Gửi Trang'!$B$2:G$431,6,0)</f>
        <v>20</v>
      </c>
      <c r="H35" s="15">
        <f>VLOOKUP(B35,'[1]Gửi Trang'!B$2:H$431,7,0)</f>
        <v>10100000</v>
      </c>
      <c r="I35" s="22"/>
      <c r="J35" s="23"/>
      <c r="K35" s="2">
        <v>50</v>
      </c>
      <c r="L35" s="44">
        <f t="shared" si="0"/>
        <v>5050000</v>
      </c>
      <c r="M35" s="2">
        <f t="shared" si="1"/>
        <v>50</v>
      </c>
      <c r="N35" s="45">
        <f t="shared" si="2"/>
        <v>5050000</v>
      </c>
    </row>
    <row r="36" spans="1:14" ht="21" customHeight="1" x14ac:dyDescent="0.25">
      <c r="A36" s="2">
        <v>32</v>
      </c>
      <c r="B36" s="41">
        <v>11184812</v>
      </c>
      <c r="C36" s="42" t="s">
        <v>135</v>
      </c>
      <c r="D36" s="43" t="s">
        <v>689</v>
      </c>
      <c r="E36" s="23" t="s">
        <v>330</v>
      </c>
      <c r="F36" s="47" t="s">
        <v>709</v>
      </c>
      <c r="G36" s="2">
        <f>VLOOKUP(B36,'[1]Gửi Trang'!$B$2:G$431,6,0)</f>
        <v>20</v>
      </c>
      <c r="H36" s="15">
        <f>VLOOKUP(B36,'[1]Gửi Trang'!B$2:H$431,7,0)</f>
        <v>10100000</v>
      </c>
      <c r="I36" s="22"/>
      <c r="J36" s="23"/>
      <c r="K36" s="2">
        <v>50</v>
      </c>
      <c r="L36" s="44">
        <f t="shared" si="0"/>
        <v>5050000</v>
      </c>
      <c r="M36" s="2">
        <f t="shared" si="1"/>
        <v>50</v>
      </c>
      <c r="N36" s="45">
        <f t="shared" si="2"/>
        <v>5050000</v>
      </c>
    </row>
    <row r="37" spans="1:14" ht="21" customHeight="1" x14ac:dyDescent="0.25">
      <c r="A37" s="2">
        <v>33</v>
      </c>
      <c r="B37" s="41">
        <v>11176068</v>
      </c>
      <c r="C37" s="42" t="s">
        <v>48</v>
      </c>
      <c r="D37" s="43" t="s">
        <v>49</v>
      </c>
      <c r="E37" s="23" t="s">
        <v>330</v>
      </c>
      <c r="F37" s="46" t="s">
        <v>707</v>
      </c>
      <c r="G37" s="2">
        <f>VLOOKUP(B37,'[1]Gửi Trang'!$B$2:G$431,6,0)</f>
        <v>21</v>
      </c>
      <c r="H37" s="15">
        <f>VLOOKUP(B37,'[1]Gửi Trang'!B$2:H$431,7,0)</f>
        <v>11865000</v>
      </c>
      <c r="I37" s="22"/>
      <c r="J37" s="23"/>
      <c r="K37" s="2">
        <v>50</v>
      </c>
      <c r="L37" s="44">
        <f t="shared" si="0"/>
        <v>5932500</v>
      </c>
      <c r="M37" s="2">
        <f t="shared" si="1"/>
        <v>50</v>
      </c>
      <c r="N37" s="45">
        <f t="shared" si="2"/>
        <v>5932500</v>
      </c>
    </row>
    <row r="38" spans="1:14" ht="21" customHeight="1" x14ac:dyDescent="0.25">
      <c r="A38" s="2">
        <v>34</v>
      </c>
      <c r="B38" s="41">
        <v>11170843</v>
      </c>
      <c r="C38" s="42" t="s">
        <v>162</v>
      </c>
      <c r="D38" s="43" t="s">
        <v>34</v>
      </c>
      <c r="E38" s="23" t="s">
        <v>700</v>
      </c>
      <c r="F38" s="23" t="s">
        <v>257</v>
      </c>
      <c r="G38" s="2">
        <f>VLOOKUP(B38,'[1]Gửi Trang'!$B$2:G$431,6,0)</f>
        <v>20</v>
      </c>
      <c r="H38" s="15">
        <f>VLOOKUP(B38,'[1]Gửi Trang'!B$2:H$431,7,0)</f>
        <v>10100000</v>
      </c>
      <c r="I38" s="22"/>
      <c r="J38" s="23"/>
      <c r="K38" s="2">
        <v>25</v>
      </c>
      <c r="L38" s="44">
        <f t="shared" si="0"/>
        <v>2525000</v>
      </c>
      <c r="M38" s="2">
        <f t="shared" si="1"/>
        <v>25</v>
      </c>
      <c r="N38" s="45">
        <f t="shared" si="2"/>
        <v>2525000</v>
      </c>
    </row>
    <row r="39" spans="1:14" ht="21" customHeight="1" x14ac:dyDescent="0.25">
      <c r="A39" s="2">
        <v>35</v>
      </c>
      <c r="B39" s="41">
        <v>11162096</v>
      </c>
      <c r="C39" s="42" t="s">
        <v>96</v>
      </c>
      <c r="D39" s="43" t="s">
        <v>750</v>
      </c>
      <c r="E39" s="43" t="s">
        <v>97</v>
      </c>
      <c r="F39" s="46" t="s">
        <v>707</v>
      </c>
      <c r="G39" s="2">
        <f>VLOOKUP(B39,'[1]Gửi Trang'!$B$2:G$431,6,0)</f>
        <v>10</v>
      </c>
      <c r="H39" s="15">
        <f>VLOOKUP(B39,'[1]Gửi Trang'!B$2:H$431,7,0)</f>
        <v>4150000</v>
      </c>
      <c r="I39" s="22"/>
      <c r="J39" s="23"/>
      <c r="K39" s="2">
        <v>50</v>
      </c>
      <c r="L39" s="44">
        <f t="shared" si="0"/>
        <v>2075000</v>
      </c>
      <c r="M39" s="2">
        <f t="shared" si="1"/>
        <v>50</v>
      </c>
      <c r="N39" s="45">
        <f t="shared" si="2"/>
        <v>2075000</v>
      </c>
    </row>
    <row r="40" spans="1:14" ht="21" customHeight="1" x14ac:dyDescent="0.25">
      <c r="A40" s="2">
        <v>36</v>
      </c>
      <c r="B40" s="41">
        <v>11184484</v>
      </c>
      <c r="C40" s="42" t="s">
        <v>206</v>
      </c>
      <c r="D40" s="43" t="s">
        <v>739</v>
      </c>
      <c r="E40" s="43" t="s">
        <v>8</v>
      </c>
      <c r="F40" s="47" t="s">
        <v>708</v>
      </c>
      <c r="G40" s="2">
        <f>VLOOKUP(B40,'[1]Gửi Trang'!$B$2:G$431,6,0)</f>
        <v>16</v>
      </c>
      <c r="H40" s="15">
        <f>VLOOKUP(B40,'[1]Gửi Trang'!B$2:H$431,7,0)</f>
        <v>8080000</v>
      </c>
      <c r="I40" s="22"/>
      <c r="J40" s="23"/>
      <c r="K40" s="2">
        <v>50</v>
      </c>
      <c r="L40" s="44">
        <f t="shared" si="0"/>
        <v>4040000</v>
      </c>
      <c r="M40" s="2">
        <f t="shared" si="1"/>
        <v>50</v>
      </c>
      <c r="N40" s="45">
        <f t="shared" si="2"/>
        <v>4040000</v>
      </c>
    </row>
    <row r="41" spans="1:14" ht="21" customHeight="1" x14ac:dyDescent="0.25">
      <c r="A41" s="2">
        <v>37</v>
      </c>
      <c r="B41" s="41">
        <v>11172464</v>
      </c>
      <c r="C41" s="42" t="s">
        <v>185</v>
      </c>
      <c r="D41" s="43" t="s">
        <v>260</v>
      </c>
      <c r="E41" s="23" t="s">
        <v>469</v>
      </c>
      <c r="F41" s="23" t="s">
        <v>257</v>
      </c>
      <c r="G41" s="2">
        <f>VLOOKUP(B41,'[1]Gửi Trang'!$B$2:G$431,6,0)</f>
        <v>21</v>
      </c>
      <c r="H41" s="15">
        <f>VLOOKUP(B41,'[1]Gửi Trang'!B$2:H$431,7,0)</f>
        <v>10605000</v>
      </c>
      <c r="I41" s="22"/>
      <c r="J41" s="23"/>
      <c r="K41" s="2">
        <v>25</v>
      </c>
      <c r="L41" s="44">
        <f t="shared" si="0"/>
        <v>2651250</v>
      </c>
      <c r="M41" s="2">
        <f t="shared" si="1"/>
        <v>25</v>
      </c>
      <c r="N41" s="45">
        <f t="shared" si="2"/>
        <v>2651250</v>
      </c>
    </row>
    <row r="42" spans="1:14" ht="21" customHeight="1" x14ac:dyDescent="0.25">
      <c r="A42" s="2">
        <v>38</v>
      </c>
      <c r="B42" s="41">
        <v>11180320</v>
      </c>
      <c r="C42" s="42" t="s">
        <v>229</v>
      </c>
      <c r="D42" s="43" t="s">
        <v>86</v>
      </c>
      <c r="E42" s="43" t="s">
        <v>6</v>
      </c>
      <c r="F42" s="23" t="s">
        <v>257</v>
      </c>
      <c r="G42" s="2">
        <f>VLOOKUP(B42,'[1]Gửi Trang'!$B$2:G$431,6,0)</f>
        <v>13</v>
      </c>
      <c r="H42" s="15">
        <f>VLOOKUP(B42,'[1]Gửi Trang'!B$2:H$431,7,0)</f>
        <v>7345000</v>
      </c>
      <c r="I42" s="22"/>
      <c r="J42" s="23"/>
      <c r="K42" s="2">
        <v>25</v>
      </c>
      <c r="L42" s="44">
        <f t="shared" si="0"/>
        <v>1836250</v>
      </c>
      <c r="M42" s="2">
        <f t="shared" si="1"/>
        <v>25</v>
      </c>
      <c r="N42" s="45">
        <f t="shared" si="2"/>
        <v>1836250</v>
      </c>
    </row>
    <row r="43" spans="1:14" ht="21" customHeight="1" x14ac:dyDescent="0.25">
      <c r="A43" s="2">
        <v>39</v>
      </c>
      <c r="B43" s="41">
        <v>11172056</v>
      </c>
      <c r="C43" s="42" t="s">
        <v>101</v>
      </c>
      <c r="D43" s="43" t="s">
        <v>102</v>
      </c>
      <c r="E43" s="43" t="s">
        <v>702</v>
      </c>
      <c r="F43" s="47" t="s">
        <v>709</v>
      </c>
      <c r="G43" s="2">
        <f>VLOOKUP(B43,'[1]Gửi Trang'!$B$2:G$431,6,0)</f>
        <v>21</v>
      </c>
      <c r="H43" s="15">
        <f>VLOOKUP(B43,'[1]Gửi Trang'!B$2:H$431,7,0)</f>
        <v>11865000</v>
      </c>
      <c r="I43" s="22"/>
      <c r="J43" s="23"/>
      <c r="K43" s="2">
        <v>50</v>
      </c>
      <c r="L43" s="44">
        <f t="shared" si="0"/>
        <v>5932500</v>
      </c>
      <c r="M43" s="2">
        <f t="shared" si="1"/>
        <v>50</v>
      </c>
      <c r="N43" s="45">
        <f t="shared" si="2"/>
        <v>5932500</v>
      </c>
    </row>
    <row r="44" spans="1:14" ht="21" customHeight="1" x14ac:dyDescent="0.25">
      <c r="A44" s="2">
        <v>40</v>
      </c>
      <c r="B44" s="41">
        <v>11184075</v>
      </c>
      <c r="C44" s="42" t="s">
        <v>190</v>
      </c>
      <c r="D44" s="43" t="s">
        <v>588</v>
      </c>
      <c r="E44" s="43" t="s">
        <v>6</v>
      </c>
      <c r="F44" s="23" t="s">
        <v>257</v>
      </c>
      <c r="G44" s="2">
        <f>VLOOKUP(B44,'[1]Gửi Trang'!$B$2:G$431,6,0)</f>
        <v>19</v>
      </c>
      <c r="H44" s="15">
        <f>VLOOKUP(B44,'[1]Gửi Trang'!B$2:H$431,7,0)</f>
        <v>10735000</v>
      </c>
      <c r="I44" s="22"/>
      <c r="J44" s="23"/>
      <c r="K44" s="2">
        <v>25</v>
      </c>
      <c r="L44" s="44">
        <f t="shared" si="0"/>
        <v>2683750</v>
      </c>
      <c r="M44" s="2">
        <f t="shared" si="1"/>
        <v>25</v>
      </c>
      <c r="N44" s="45">
        <f t="shared" si="2"/>
        <v>2683750</v>
      </c>
    </row>
    <row r="45" spans="1:14" ht="21" customHeight="1" x14ac:dyDescent="0.25">
      <c r="A45" s="2">
        <v>41</v>
      </c>
      <c r="B45" s="41">
        <v>11180655</v>
      </c>
      <c r="C45" s="42" t="s">
        <v>212</v>
      </c>
      <c r="D45" s="43" t="s">
        <v>598</v>
      </c>
      <c r="E45" s="43" t="s">
        <v>6</v>
      </c>
      <c r="F45" s="47" t="s">
        <v>709</v>
      </c>
      <c r="G45" s="2">
        <f>VLOOKUP(B45,'[1]Gửi Trang'!$B$2:G$431,6,0)</f>
        <v>22</v>
      </c>
      <c r="H45" s="15">
        <f>VLOOKUP(B45,'[1]Gửi Trang'!B$2:H$431,7,0)</f>
        <v>12430000</v>
      </c>
      <c r="I45" s="22"/>
      <c r="J45" s="23"/>
      <c r="K45" s="2">
        <v>50</v>
      </c>
      <c r="L45" s="44">
        <f t="shared" si="0"/>
        <v>6215000</v>
      </c>
      <c r="M45" s="2">
        <f t="shared" si="1"/>
        <v>50</v>
      </c>
      <c r="N45" s="45">
        <f t="shared" si="2"/>
        <v>6215000</v>
      </c>
    </row>
    <row r="46" spans="1:14" ht="21" customHeight="1" x14ac:dyDescent="0.25">
      <c r="A46" s="2">
        <v>42</v>
      </c>
      <c r="B46" s="41">
        <v>11161115</v>
      </c>
      <c r="C46" s="42" t="s">
        <v>56</v>
      </c>
      <c r="D46" s="43" t="s">
        <v>608</v>
      </c>
      <c r="E46" s="23" t="s">
        <v>700</v>
      </c>
      <c r="F46" s="23" t="s">
        <v>257</v>
      </c>
      <c r="G46" s="2">
        <f>VLOOKUP(B46,'[1]Gửi Trang'!$B$2:G$431,6,0)</f>
        <v>20</v>
      </c>
      <c r="H46" s="15">
        <f>VLOOKUP(B46,'[1]Gửi Trang'!B$2:H$431,7,0)</f>
        <v>10100000</v>
      </c>
      <c r="I46" s="22"/>
      <c r="J46" s="23"/>
      <c r="K46" s="2">
        <v>25</v>
      </c>
      <c r="L46" s="44">
        <f t="shared" si="0"/>
        <v>2525000</v>
      </c>
      <c r="M46" s="2">
        <f t="shared" si="1"/>
        <v>25</v>
      </c>
      <c r="N46" s="45">
        <f t="shared" si="2"/>
        <v>2525000</v>
      </c>
    </row>
    <row r="47" spans="1:14" ht="21" customHeight="1" x14ac:dyDescent="0.25">
      <c r="A47" s="2">
        <v>43</v>
      </c>
      <c r="B47" s="41">
        <v>11192730</v>
      </c>
      <c r="C47" s="42" t="s">
        <v>177</v>
      </c>
      <c r="D47" s="43" t="s">
        <v>751</v>
      </c>
      <c r="E47" s="23" t="s">
        <v>330</v>
      </c>
      <c r="F47" s="23" t="s">
        <v>257</v>
      </c>
      <c r="G47" s="2">
        <f>VLOOKUP(B47,'[1]Gửi Trang'!$B$2:G$431,6,0)</f>
        <v>15</v>
      </c>
      <c r="H47" s="15">
        <f>VLOOKUP(B47,'[1]Gửi Trang'!B$2:H$431,7,0)</f>
        <v>7575000</v>
      </c>
      <c r="I47" s="22"/>
      <c r="J47" s="23"/>
      <c r="K47" s="2">
        <v>25</v>
      </c>
      <c r="L47" s="44">
        <f t="shared" si="0"/>
        <v>1893750</v>
      </c>
      <c r="M47" s="2">
        <f t="shared" si="1"/>
        <v>25</v>
      </c>
      <c r="N47" s="45">
        <f t="shared" si="2"/>
        <v>1893750</v>
      </c>
    </row>
    <row r="48" spans="1:14" ht="21" customHeight="1" x14ac:dyDescent="0.25">
      <c r="A48" s="2">
        <v>44</v>
      </c>
      <c r="B48" s="41">
        <v>11181636</v>
      </c>
      <c r="C48" s="42" t="s">
        <v>23</v>
      </c>
      <c r="D48" s="43" t="s">
        <v>610</v>
      </c>
      <c r="E48" s="43" t="s">
        <v>6</v>
      </c>
      <c r="F48" s="23" t="s">
        <v>257</v>
      </c>
      <c r="G48" s="2">
        <f>VLOOKUP(B48,'[1]Gửi Trang'!$B$2:G$431,6,0)</f>
        <v>19</v>
      </c>
      <c r="H48" s="15">
        <f>VLOOKUP(B48,'[1]Gửi Trang'!B$2:H$431,7,0)</f>
        <v>9595000</v>
      </c>
      <c r="I48" s="22"/>
      <c r="J48" s="23"/>
      <c r="K48" s="2">
        <v>25</v>
      </c>
      <c r="L48" s="44">
        <f t="shared" si="0"/>
        <v>2398750</v>
      </c>
      <c r="M48" s="2">
        <f t="shared" si="1"/>
        <v>25</v>
      </c>
      <c r="N48" s="45">
        <f t="shared" si="2"/>
        <v>2398750</v>
      </c>
    </row>
    <row r="49" spans="1:14" ht="21" customHeight="1" x14ac:dyDescent="0.25">
      <c r="A49" s="2">
        <v>45</v>
      </c>
      <c r="B49" s="41">
        <v>11194689</v>
      </c>
      <c r="C49" s="42" t="s">
        <v>85</v>
      </c>
      <c r="D49" s="43" t="s">
        <v>740</v>
      </c>
      <c r="E49" s="23" t="s">
        <v>376</v>
      </c>
      <c r="F49" s="23" t="s">
        <v>258</v>
      </c>
      <c r="G49" s="2">
        <f>VLOOKUP(B49,'[1]Gửi Trang'!$B$2:G$431,6,0)</f>
        <v>17</v>
      </c>
      <c r="H49" s="15">
        <f>VLOOKUP(B49,'[1]Gửi Trang'!B$2:H$431,7,0)</f>
        <v>7055000</v>
      </c>
      <c r="I49" s="22"/>
      <c r="J49" s="23"/>
      <c r="K49" s="2">
        <v>25</v>
      </c>
      <c r="L49" s="44">
        <f t="shared" si="0"/>
        <v>1763750</v>
      </c>
      <c r="M49" s="2">
        <f t="shared" si="1"/>
        <v>25</v>
      </c>
      <c r="N49" s="45">
        <f t="shared" si="2"/>
        <v>1763750</v>
      </c>
    </row>
    <row r="50" spans="1:14" ht="21" customHeight="1" x14ac:dyDescent="0.25">
      <c r="A50" s="2">
        <v>46</v>
      </c>
      <c r="B50" s="41">
        <v>11192158</v>
      </c>
      <c r="C50" s="42" t="s">
        <v>193</v>
      </c>
      <c r="D50" s="43" t="s">
        <v>740</v>
      </c>
      <c r="E50" s="23" t="s">
        <v>376</v>
      </c>
      <c r="F50" s="23" t="s">
        <v>257</v>
      </c>
      <c r="G50" s="2">
        <f>VLOOKUP(B50,'[1]Gửi Trang'!$B$2:G$431,6,0)</f>
        <v>17</v>
      </c>
      <c r="H50" s="15">
        <f>VLOOKUP(B50,'[1]Gửi Trang'!B$2:H$431,7,0)</f>
        <v>7055000</v>
      </c>
      <c r="I50" s="2"/>
      <c r="J50" s="23"/>
      <c r="K50" s="2">
        <v>25</v>
      </c>
      <c r="L50" s="44">
        <f t="shared" si="0"/>
        <v>1763750</v>
      </c>
      <c r="M50" s="2">
        <f t="shared" si="1"/>
        <v>25</v>
      </c>
      <c r="N50" s="45">
        <f t="shared" si="2"/>
        <v>1763750</v>
      </c>
    </row>
    <row r="51" spans="1:14" ht="21" customHeight="1" x14ac:dyDescent="0.25">
      <c r="A51" s="2">
        <v>47</v>
      </c>
      <c r="B51" s="41">
        <v>11174618</v>
      </c>
      <c r="C51" s="42" t="s">
        <v>182</v>
      </c>
      <c r="D51" s="43" t="s">
        <v>671</v>
      </c>
      <c r="E51" s="23" t="s">
        <v>469</v>
      </c>
      <c r="F51" s="23" t="s">
        <v>257</v>
      </c>
      <c r="G51" s="2">
        <f>VLOOKUP(B51,'[1]Gửi Trang'!$B$2:G$431,6,0)</f>
        <v>24</v>
      </c>
      <c r="H51" s="15">
        <f>VLOOKUP(B51,'[1]Gửi Trang'!B$2:H$431,7,0)</f>
        <v>12120000</v>
      </c>
      <c r="I51" s="22"/>
      <c r="J51" s="23"/>
      <c r="K51" s="2">
        <v>25</v>
      </c>
      <c r="L51" s="44">
        <f t="shared" si="0"/>
        <v>3030000</v>
      </c>
      <c r="M51" s="2">
        <f t="shared" si="1"/>
        <v>25</v>
      </c>
      <c r="N51" s="45">
        <f t="shared" si="2"/>
        <v>3030000</v>
      </c>
    </row>
    <row r="52" spans="1:14" ht="21" customHeight="1" x14ac:dyDescent="0.25">
      <c r="A52" s="2">
        <v>48</v>
      </c>
      <c r="B52" s="41">
        <v>11164269</v>
      </c>
      <c r="C52" s="42" t="s">
        <v>5</v>
      </c>
      <c r="D52" s="43" t="s">
        <v>752</v>
      </c>
      <c r="E52" s="23" t="s">
        <v>330</v>
      </c>
      <c r="F52" s="23" t="s">
        <v>257</v>
      </c>
      <c r="G52" s="2">
        <f>VLOOKUP(B52,'[1]Gửi Trang'!$B$2:G$431,6,0)</f>
        <v>10</v>
      </c>
      <c r="H52" s="15">
        <f>VLOOKUP(B52,'[1]Gửi Trang'!B$2:H$431,7,0)</f>
        <v>5050000</v>
      </c>
      <c r="I52" s="22"/>
      <c r="J52" s="23"/>
      <c r="K52" s="2">
        <v>25</v>
      </c>
      <c r="L52" s="44">
        <f t="shared" si="0"/>
        <v>1262500</v>
      </c>
      <c r="M52" s="2">
        <f t="shared" si="1"/>
        <v>25</v>
      </c>
      <c r="N52" s="45">
        <f t="shared" si="2"/>
        <v>1262500</v>
      </c>
    </row>
    <row r="53" spans="1:14" ht="21" customHeight="1" x14ac:dyDescent="0.25">
      <c r="A53" s="2">
        <v>49</v>
      </c>
      <c r="B53" s="41">
        <v>11194888</v>
      </c>
      <c r="C53" s="42" t="s">
        <v>125</v>
      </c>
      <c r="D53" s="43" t="s">
        <v>126</v>
      </c>
      <c r="E53" s="23" t="s">
        <v>330</v>
      </c>
      <c r="F53" s="23" t="s">
        <v>257</v>
      </c>
      <c r="G53" s="2">
        <f>VLOOKUP(B53,'[1]Gửi Trang'!$B$2:G$431,6,0)</f>
        <v>16</v>
      </c>
      <c r="H53" s="15">
        <f>VLOOKUP(B53,'[1]Gửi Trang'!B$2:H$431,7,0)</f>
        <v>9040000</v>
      </c>
      <c r="I53" s="22"/>
      <c r="J53" s="23"/>
      <c r="K53" s="2">
        <v>25</v>
      </c>
      <c r="L53" s="44">
        <f t="shared" si="0"/>
        <v>2260000</v>
      </c>
      <c r="M53" s="2">
        <f t="shared" si="1"/>
        <v>25</v>
      </c>
      <c r="N53" s="45">
        <f t="shared" si="2"/>
        <v>2260000</v>
      </c>
    </row>
    <row r="54" spans="1:14" ht="21" customHeight="1" x14ac:dyDescent="0.25">
      <c r="A54" s="2">
        <v>50</v>
      </c>
      <c r="B54" s="41">
        <v>11171446</v>
      </c>
      <c r="C54" s="42" t="s">
        <v>217</v>
      </c>
      <c r="D54" s="43" t="s">
        <v>753</v>
      </c>
      <c r="E54" s="43" t="s">
        <v>6</v>
      </c>
      <c r="F54" s="23" t="s">
        <v>257</v>
      </c>
      <c r="G54" s="2">
        <f>VLOOKUP(B54,'[1]Gửi Trang'!$B$2:G$431,6,0)</f>
        <v>15</v>
      </c>
      <c r="H54" s="15">
        <f>VLOOKUP(B54,'[1]Gửi Trang'!B$2:H$431,7,0)</f>
        <v>8475000</v>
      </c>
      <c r="I54" s="22"/>
      <c r="J54" s="23"/>
      <c r="K54" s="2">
        <v>25</v>
      </c>
      <c r="L54" s="44">
        <f t="shared" si="0"/>
        <v>2118750</v>
      </c>
      <c r="M54" s="2">
        <f t="shared" si="1"/>
        <v>25</v>
      </c>
      <c r="N54" s="45">
        <f t="shared" si="2"/>
        <v>2118750</v>
      </c>
    </row>
    <row r="55" spans="1:14" ht="21" customHeight="1" x14ac:dyDescent="0.25">
      <c r="A55" s="2">
        <v>51</v>
      </c>
      <c r="B55" s="41">
        <v>11171752</v>
      </c>
      <c r="C55" s="42" t="s">
        <v>31</v>
      </c>
      <c r="D55" s="43" t="s">
        <v>754</v>
      </c>
      <c r="E55" s="23" t="s">
        <v>469</v>
      </c>
      <c r="F55" s="47" t="s">
        <v>708</v>
      </c>
      <c r="G55" s="2">
        <f>VLOOKUP(B55,'[1]Gửi Trang'!$B$2:G$431,6,0)</f>
        <v>21</v>
      </c>
      <c r="H55" s="15">
        <f>VLOOKUP(B55,'[1]Gửi Trang'!B$2:H$431,7,0)</f>
        <v>10605000</v>
      </c>
      <c r="I55" s="22"/>
      <c r="J55" s="23"/>
      <c r="K55" s="2">
        <v>50</v>
      </c>
      <c r="L55" s="44">
        <f t="shared" si="0"/>
        <v>5302500</v>
      </c>
      <c r="M55" s="2">
        <f t="shared" si="1"/>
        <v>50</v>
      </c>
      <c r="N55" s="45">
        <f t="shared" si="2"/>
        <v>5302500</v>
      </c>
    </row>
    <row r="56" spans="1:14" ht="21" customHeight="1" x14ac:dyDescent="0.25">
      <c r="A56" s="2">
        <v>52</v>
      </c>
      <c r="B56" s="41">
        <v>11175246</v>
      </c>
      <c r="C56" s="42" t="s">
        <v>83</v>
      </c>
      <c r="D56" s="43" t="s">
        <v>84</v>
      </c>
      <c r="E56" s="43" t="s">
        <v>3</v>
      </c>
      <c r="F56" s="47" t="s">
        <v>709</v>
      </c>
      <c r="G56" s="2">
        <f>VLOOKUP(B56,'[1]Gửi Trang'!$B$2:G$431,6,0)</f>
        <v>21</v>
      </c>
      <c r="H56" s="15">
        <f>VLOOKUP(B56,'[1]Gửi Trang'!B$2:H$431,7,0)</f>
        <v>10605000</v>
      </c>
      <c r="I56" s="22"/>
      <c r="J56" s="23"/>
      <c r="K56" s="2">
        <v>30</v>
      </c>
      <c r="L56" s="44">
        <f t="shared" si="0"/>
        <v>3181500</v>
      </c>
      <c r="M56" s="2">
        <f t="shared" si="1"/>
        <v>30</v>
      </c>
      <c r="N56" s="45">
        <f t="shared" si="2"/>
        <v>3181500</v>
      </c>
    </row>
    <row r="57" spans="1:14" ht="21" customHeight="1" x14ac:dyDescent="0.25">
      <c r="A57" s="2">
        <v>53</v>
      </c>
      <c r="B57" s="41">
        <v>11191805</v>
      </c>
      <c r="C57" s="42" t="s">
        <v>106</v>
      </c>
      <c r="D57" s="43" t="s">
        <v>200</v>
      </c>
      <c r="E57" s="43" t="s">
        <v>701</v>
      </c>
      <c r="F57" s="23" t="s">
        <v>257</v>
      </c>
      <c r="G57" s="2">
        <f>VLOOKUP(B57,'[1]Gửi Trang'!$B$2:G$431,6,0)</f>
        <v>16</v>
      </c>
      <c r="H57" s="15">
        <f>VLOOKUP(B57,'[1]Gửi Trang'!B$2:H$431,7,0)</f>
        <v>8080000</v>
      </c>
      <c r="I57" s="22"/>
      <c r="J57" s="23"/>
      <c r="K57" s="2">
        <v>25</v>
      </c>
      <c r="L57" s="44">
        <f t="shared" si="0"/>
        <v>2020000</v>
      </c>
      <c r="M57" s="2">
        <f t="shared" si="1"/>
        <v>25</v>
      </c>
      <c r="N57" s="45">
        <f t="shared" si="2"/>
        <v>2020000</v>
      </c>
    </row>
    <row r="58" spans="1:14" ht="21" customHeight="1" x14ac:dyDescent="0.25">
      <c r="A58" s="2">
        <v>54</v>
      </c>
      <c r="B58" s="41">
        <v>11181859</v>
      </c>
      <c r="C58" s="42" t="s">
        <v>202</v>
      </c>
      <c r="D58" s="43" t="s">
        <v>203</v>
      </c>
      <c r="E58" s="23" t="s">
        <v>445</v>
      </c>
      <c r="F58" s="23" t="s">
        <v>257</v>
      </c>
      <c r="G58" s="2">
        <f>VLOOKUP(B58,'[1]Gửi Trang'!$B$2:G$431,6,0)</f>
        <v>23</v>
      </c>
      <c r="H58" s="15">
        <f>VLOOKUP(B58,'[1]Gửi Trang'!B$2:H$431,7,0)</f>
        <v>11615000</v>
      </c>
      <c r="I58" s="22"/>
      <c r="J58" s="23"/>
      <c r="K58" s="2">
        <v>25</v>
      </c>
      <c r="L58" s="44">
        <f t="shared" si="0"/>
        <v>2903750</v>
      </c>
      <c r="M58" s="2">
        <f t="shared" si="1"/>
        <v>25</v>
      </c>
      <c r="N58" s="45">
        <f t="shared" si="2"/>
        <v>2903750</v>
      </c>
    </row>
    <row r="59" spans="1:14" ht="21" customHeight="1" x14ac:dyDescent="0.25">
      <c r="A59" s="2">
        <v>55</v>
      </c>
      <c r="B59" s="41">
        <v>11171858</v>
      </c>
      <c r="C59" s="42" t="s">
        <v>251</v>
      </c>
      <c r="D59" s="43" t="s">
        <v>34</v>
      </c>
      <c r="E59" s="23" t="s">
        <v>700</v>
      </c>
      <c r="F59" s="23" t="s">
        <v>257</v>
      </c>
      <c r="G59" s="2">
        <f>VLOOKUP(B59,'[1]Gửi Trang'!$B$2:G$431,6,0)</f>
        <v>20</v>
      </c>
      <c r="H59" s="15">
        <f>VLOOKUP(B59,'[1]Gửi Trang'!B$2:H$431,7,0)</f>
        <v>10100000</v>
      </c>
      <c r="I59" s="2"/>
      <c r="J59" s="23"/>
      <c r="K59" s="2">
        <v>25</v>
      </c>
      <c r="L59" s="44">
        <f t="shared" si="0"/>
        <v>2525000</v>
      </c>
      <c r="M59" s="2">
        <f t="shared" si="1"/>
        <v>25</v>
      </c>
      <c r="N59" s="45">
        <f t="shared" si="2"/>
        <v>2525000</v>
      </c>
    </row>
    <row r="60" spans="1:14" ht="21" customHeight="1" x14ac:dyDescent="0.25">
      <c r="A60" s="2">
        <v>56</v>
      </c>
      <c r="B60" s="41">
        <v>11165156</v>
      </c>
      <c r="C60" s="42" t="s">
        <v>118</v>
      </c>
      <c r="D60" s="43" t="s">
        <v>119</v>
      </c>
      <c r="E60" s="23" t="s">
        <v>445</v>
      </c>
      <c r="F60" s="23" t="s">
        <v>257</v>
      </c>
      <c r="G60" s="2">
        <f>VLOOKUP(B60,'[1]Gửi Trang'!$B$2:G$431,6,0)</f>
        <v>10</v>
      </c>
      <c r="H60" s="15">
        <f>VLOOKUP(B60,'[1]Gửi Trang'!B$2:H$431,7,0)</f>
        <v>5050000</v>
      </c>
      <c r="I60" s="22"/>
      <c r="J60" s="23"/>
      <c r="K60" s="2">
        <v>25</v>
      </c>
      <c r="L60" s="44">
        <f t="shared" si="0"/>
        <v>1262500</v>
      </c>
      <c r="M60" s="2">
        <f t="shared" si="1"/>
        <v>25</v>
      </c>
      <c r="N60" s="45">
        <f t="shared" si="2"/>
        <v>1262500</v>
      </c>
    </row>
    <row r="61" spans="1:14" ht="21" customHeight="1" x14ac:dyDescent="0.25">
      <c r="A61" s="2">
        <v>57</v>
      </c>
      <c r="B61" s="41">
        <v>11171896</v>
      </c>
      <c r="C61" s="42" t="s">
        <v>246</v>
      </c>
      <c r="D61" s="43" t="s">
        <v>329</v>
      </c>
      <c r="E61" s="23" t="s">
        <v>330</v>
      </c>
      <c r="F61" s="23" t="s">
        <v>258</v>
      </c>
      <c r="G61" s="2">
        <f>VLOOKUP(B61,'[1]Gửi Trang'!$B$2:G$431,6,0)</f>
        <v>18</v>
      </c>
      <c r="H61" s="15">
        <f>VLOOKUP(B61,'[1]Gửi Trang'!B$2:H$431,7,0)</f>
        <v>9090000</v>
      </c>
      <c r="I61" s="22"/>
      <c r="J61" s="23"/>
      <c r="K61" s="2">
        <v>25</v>
      </c>
      <c r="L61" s="44">
        <f t="shared" si="0"/>
        <v>2272500</v>
      </c>
      <c r="M61" s="2">
        <f t="shared" si="1"/>
        <v>25</v>
      </c>
      <c r="N61" s="45">
        <f t="shared" si="2"/>
        <v>2272500</v>
      </c>
    </row>
    <row r="62" spans="1:14" ht="21" customHeight="1" x14ac:dyDescent="0.25">
      <c r="A62" s="2">
        <v>58</v>
      </c>
      <c r="B62" s="41">
        <v>11166007</v>
      </c>
      <c r="C62" s="42" t="s">
        <v>245</v>
      </c>
      <c r="D62" s="43" t="s">
        <v>21</v>
      </c>
      <c r="E62" s="43" t="s">
        <v>702</v>
      </c>
      <c r="F62" s="23" t="s">
        <v>257</v>
      </c>
      <c r="G62" s="2">
        <f>VLOOKUP(B62,'[1]Gửi Trang'!$B$2:G$431,6,0)</f>
        <v>10</v>
      </c>
      <c r="H62" s="15">
        <f>VLOOKUP(B62,'[1]Gửi Trang'!B$2:H$431,7,0)</f>
        <v>5650000</v>
      </c>
      <c r="I62" s="22"/>
      <c r="J62" s="23"/>
      <c r="K62" s="2">
        <v>25</v>
      </c>
      <c r="L62" s="44">
        <f t="shared" si="0"/>
        <v>1412500</v>
      </c>
      <c r="M62" s="2">
        <f t="shared" si="1"/>
        <v>25</v>
      </c>
      <c r="N62" s="45">
        <f t="shared" si="2"/>
        <v>1412500</v>
      </c>
    </row>
    <row r="63" spans="1:14" ht="21" customHeight="1" x14ac:dyDescent="0.25">
      <c r="A63" s="2">
        <v>59</v>
      </c>
      <c r="B63" s="41">
        <v>11182174</v>
      </c>
      <c r="C63" s="42" t="s">
        <v>155</v>
      </c>
      <c r="D63" s="43" t="s">
        <v>749</v>
      </c>
      <c r="E63" s="43" t="s">
        <v>115</v>
      </c>
      <c r="F63" s="23" t="s">
        <v>257</v>
      </c>
      <c r="G63" s="2">
        <f>VLOOKUP(B63,'[1]Gửi Trang'!$B$2:G$431,6,0)</f>
        <v>19</v>
      </c>
      <c r="H63" s="15">
        <f>VLOOKUP(B63,'[1]Gửi Trang'!B$2:H$431,7,0)</f>
        <v>9595000</v>
      </c>
      <c r="I63" s="22"/>
      <c r="J63" s="23"/>
      <c r="K63" s="2">
        <v>25</v>
      </c>
      <c r="L63" s="44">
        <f t="shared" si="0"/>
        <v>2398750</v>
      </c>
      <c r="M63" s="2">
        <f t="shared" si="1"/>
        <v>25</v>
      </c>
      <c r="N63" s="45">
        <f t="shared" si="2"/>
        <v>2398750</v>
      </c>
    </row>
    <row r="64" spans="1:14" ht="21" customHeight="1" x14ac:dyDescent="0.25">
      <c r="A64" s="2">
        <v>60</v>
      </c>
      <c r="B64" s="41">
        <v>11173410</v>
      </c>
      <c r="C64" s="42" t="s">
        <v>107</v>
      </c>
      <c r="D64" s="43" t="s">
        <v>277</v>
      </c>
      <c r="E64" s="23" t="s">
        <v>330</v>
      </c>
      <c r="F64" s="23" t="s">
        <v>257</v>
      </c>
      <c r="G64" s="2">
        <f>VLOOKUP(B64,'[1]Gửi Trang'!$B$2:G$431,6,0)</f>
        <v>21</v>
      </c>
      <c r="H64" s="15">
        <f>VLOOKUP(B64,'[1]Gửi Trang'!B$2:H$431,7,0)</f>
        <v>11865000</v>
      </c>
      <c r="I64" s="22"/>
      <c r="J64" s="23"/>
      <c r="K64" s="2">
        <v>25</v>
      </c>
      <c r="L64" s="44">
        <f t="shared" si="0"/>
        <v>2966250</v>
      </c>
      <c r="M64" s="2">
        <f t="shared" si="1"/>
        <v>25</v>
      </c>
      <c r="N64" s="45">
        <f t="shared" si="2"/>
        <v>2966250</v>
      </c>
    </row>
    <row r="65" spans="1:14" ht="21" customHeight="1" x14ac:dyDescent="0.25">
      <c r="A65" s="2">
        <v>61</v>
      </c>
      <c r="B65" s="41">
        <v>11184724</v>
      </c>
      <c r="C65" s="42" t="s">
        <v>230</v>
      </c>
      <c r="D65" s="43" t="s">
        <v>756</v>
      </c>
      <c r="E65" s="23" t="s">
        <v>700</v>
      </c>
      <c r="F65" s="23" t="s">
        <v>257</v>
      </c>
      <c r="G65" s="2">
        <f>VLOOKUP(B65,'[1]Gửi Trang'!$B$2:G$431,6,0)</f>
        <v>21</v>
      </c>
      <c r="H65" s="15">
        <f>VLOOKUP(B65,'[1]Gửi Trang'!B$2:H$431,7,0)</f>
        <v>10605000</v>
      </c>
      <c r="I65" s="22"/>
      <c r="J65" s="23"/>
      <c r="K65" s="2">
        <v>25</v>
      </c>
      <c r="L65" s="44">
        <f t="shared" si="0"/>
        <v>2651250</v>
      </c>
      <c r="M65" s="2">
        <f t="shared" si="1"/>
        <v>25</v>
      </c>
      <c r="N65" s="45">
        <f t="shared" si="2"/>
        <v>2651250</v>
      </c>
    </row>
    <row r="66" spans="1:14" ht="21" customHeight="1" x14ac:dyDescent="0.25">
      <c r="A66" s="2">
        <v>62</v>
      </c>
      <c r="B66" s="41">
        <v>11181345</v>
      </c>
      <c r="C66" s="42" t="s">
        <v>231</v>
      </c>
      <c r="D66" s="43" t="s">
        <v>756</v>
      </c>
      <c r="E66" s="23" t="s">
        <v>700</v>
      </c>
      <c r="F66" s="47" t="s">
        <v>709</v>
      </c>
      <c r="G66" s="2">
        <f>VLOOKUP(B66,'[1]Gửi Trang'!$B$2:G$431,6,0)</f>
        <v>22</v>
      </c>
      <c r="H66" s="15">
        <f>VLOOKUP(B66,'[1]Gửi Trang'!B$2:H$431,7,0)</f>
        <v>11110000</v>
      </c>
      <c r="I66" s="22"/>
      <c r="J66" s="23"/>
      <c r="K66" s="2">
        <v>50</v>
      </c>
      <c r="L66" s="44">
        <f t="shared" si="0"/>
        <v>5555000</v>
      </c>
      <c r="M66" s="2">
        <f t="shared" si="1"/>
        <v>50</v>
      </c>
      <c r="N66" s="45">
        <f t="shared" si="2"/>
        <v>5555000</v>
      </c>
    </row>
    <row r="67" spans="1:14" ht="21" customHeight="1" x14ac:dyDescent="0.25">
      <c r="A67" s="2">
        <v>63</v>
      </c>
      <c r="B67" s="41">
        <v>11170574</v>
      </c>
      <c r="C67" s="42" t="s">
        <v>55</v>
      </c>
      <c r="D67" s="43" t="s">
        <v>741</v>
      </c>
      <c r="E67" s="23" t="s">
        <v>469</v>
      </c>
      <c r="F67" s="23" t="s">
        <v>257</v>
      </c>
      <c r="G67" s="2">
        <f>VLOOKUP(B67,'[1]Gửi Trang'!$B$2:G$431,6,0)</f>
        <v>24</v>
      </c>
      <c r="H67" s="15">
        <f>VLOOKUP(B67,'[1]Gửi Trang'!B$2:H$431,7,0)</f>
        <v>12120000</v>
      </c>
      <c r="I67" s="22"/>
      <c r="J67" s="23"/>
      <c r="K67" s="2">
        <v>25</v>
      </c>
      <c r="L67" s="44">
        <f t="shared" si="0"/>
        <v>3030000</v>
      </c>
      <c r="M67" s="2">
        <f t="shared" si="1"/>
        <v>25</v>
      </c>
      <c r="N67" s="45">
        <f t="shared" si="2"/>
        <v>3030000</v>
      </c>
    </row>
    <row r="68" spans="1:14" ht="21" customHeight="1" x14ac:dyDescent="0.25">
      <c r="A68" s="2">
        <v>64</v>
      </c>
      <c r="B68" s="41">
        <v>11195403</v>
      </c>
      <c r="C68" s="42" t="s">
        <v>52</v>
      </c>
      <c r="D68" s="43" t="s">
        <v>53</v>
      </c>
      <c r="E68" s="43" t="s">
        <v>6</v>
      </c>
      <c r="F68" s="47" t="s">
        <v>709</v>
      </c>
      <c r="G68" s="2">
        <f>VLOOKUP(B68,'[1]Gửi Trang'!$B$2:G$431,6,0)</f>
        <v>16</v>
      </c>
      <c r="H68" s="15">
        <f>VLOOKUP(B68,'[1]Gửi Trang'!B$2:H$431,7,0)</f>
        <v>9040000</v>
      </c>
      <c r="I68" s="22"/>
      <c r="J68" s="23"/>
      <c r="K68" s="2">
        <v>50</v>
      </c>
      <c r="L68" s="44">
        <f t="shared" si="0"/>
        <v>4520000</v>
      </c>
      <c r="M68" s="2">
        <f t="shared" si="1"/>
        <v>50</v>
      </c>
      <c r="N68" s="45">
        <f t="shared" si="2"/>
        <v>4520000</v>
      </c>
    </row>
    <row r="69" spans="1:14" ht="21" customHeight="1" x14ac:dyDescent="0.25">
      <c r="A69" s="2">
        <v>65</v>
      </c>
      <c r="B69" s="41">
        <v>11171855</v>
      </c>
      <c r="C69" s="42" t="s">
        <v>235</v>
      </c>
      <c r="D69" s="43" t="s">
        <v>236</v>
      </c>
      <c r="E69" s="23" t="s">
        <v>700</v>
      </c>
      <c r="F69" s="47" t="s">
        <v>708</v>
      </c>
      <c r="G69" s="2">
        <f>VLOOKUP(B69,'[1]Gửi Trang'!$B$2:G$431,6,0)</f>
        <v>19</v>
      </c>
      <c r="H69" s="15">
        <f>VLOOKUP(B69,'[1]Gửi Trang'!B$2:H$431,7,0)</f>
        <v>9595000</v>
      </c>
      <c r="I69" s="22"/>
      <c r="J69" s="23"/>
      <c r="K69" s="2">
        <v>50</v>
      </c>
      <c r="L69" s="44">
        <f t="shared" ref="L69:L132" si="3">H69*K69/100</f>
        <v>4797500</v>
      </c>
      <c r="M69" s="2">
        <f t="shared" si="1"/>
        <v>50</v>
      </c>
      <c r="N69" s="45">
        <f t="shared" si="2"/>
        <v>4797500</v>
      </c>
    </row>
    <row r="70" spans="1:14" ht="21" customHeight="1" x14ac:dyDescent="0.25">
      <c r="A70" s="2">
        <v>66</v>
      </c>
      <c r="B70" s="41">
        <v>11182592</v>
      </c>
      <c r="C70" s="42" t="s">
        <v>113</v>
      </c>
      <c r="D70" s="43" t="s">
        <v>742</v>
      </c>
      <c r="E70" s="43" t="s">
        <v>6</v>
      </c>
      <c r="F70" s="47" t="s">
        <v>709</v>
      </c>
      <c r="G70" s="2">
        <f>VLOOKUP(B70,'[1]Gửi Trang'!$B$2:G$431,6,0)</f>
        <v>21</v>
      </c>
      <c r="H70" s="15">
        <f>VLOOKUP(B70,'[1]Gửi Trang'!B$2:H$431,7,0)</f>
        <v>11865000</v>
      </c>
      <c r="I70" s="2"/>
      <c r="J70" s="23"/>
      <c r="K70" s="2">
        <v>50</v>
      </c>
      <c r="L70" s="44">
        <f t="shared" si="3"/>
        <v>5932500</v>
      </c>
      <c r="M70" s="2">
        <f t="shared" ref="M70:M133" si="4">I70+K70</f>
        <v>50</v>
      </c>
      <c r="N70" s="45">
        <f t="shared" ref="N70:N133" si="5">J70+L70</f>
        <v>5932500</v>
      </c>
    </row>
    <row r="71" spans="1:14" ht="21" customHeight="1" x14ac:dyDescent="0.25">
      <c r="A71" s="2">
        <v>67</v>
      </c>
      <c r="B71" s="2">
        <v>11194518</v>
      </c>
      <c r="C71" s="22" t="s">
        <v>272</v>
      </c>
      <c r="D71" s="23" t="s">
        <v>273</v>
      </c>
      <c r="E71" s="43" t="s">
        <v>701</v>
      </c>
      <c r="F71" s="23" t="s">
        <v>258</v>
      </c>
      <c r="G71" s="2">
        <f>VLOOKUP(B71,'[1]Gửi Trang'!$B$2:G$431,6,0)</f>
        <v>14</v>
      </c>
      <c r="H71" s="15">
        <f>VLOOKUP(B71,'[1]Gửi Trang'!B$2:H$431,7,0)</f>
        <v>7070000</v>
      </c>
      <c r="I71" s="22"/>
      <c r="J71" s="23"/>
      <c r="K71" s="2">
        <v>25</v>
      </c>
      <c r="L71" s="44">
        <f t="shared" si="3"/>
        <v>1767500</v>
      </c>
      <c r="M71" s="2">
        <f t="shared" si="4"/>
        <v>25</v>
      </c>
      <c r="N71" s="45">
        <f t="shared" si="5"/>
        <v>1767500</v>
      </c>
    </row>
    <row r="72" spans="1:14" ht="21" customHeight="1" x14ac:dyDescent="0.25">
      <c r="A72" s="2">
        <v>68</v>
      </c>
      <c r="B72" s="41">
        <v>11182114</v>
      </c>
      <c r="C72" s="42" t="s">
        <v>94</v>
      </c>
      <c r="D72" s="43" t="s">
        <v>95</v>
      </c>
      <c r="E72" s="43" t="s">
        <v>60</v>
      </c>
      <c r="F72" s="23" t="s">
        <v>257</v>
      </c>
      <c r="G72" s="2">
        <f>VLOOKUP(B72,'[1]Gửi Trang'!$B$2:G$431,6,0)</f>
        <v>23</v>
      </c>
      <c r="H72" s="15">
        <f>VLOOKUP(B72,'[1]Gửi Trang'!B$2:H$431,7,0)</f>
        <v>11615000</v>
      </c>
      <c r="I72" s="22"/>
      <c r="J72" s="23"/>
      <c r="K72" s="2">
        <v>25</v>
      </c>
      <c r="L72" s="44">
        <f t="shared" si="3"/>
        <v>2903750</v>
      </c>
      <c r="M72" s="2">
        <f t="shared" si="4"/>
        <v>25</v>
      </c>
      <c r="N72" s="45">
        <f t="shared" si="5"/>
        <v>2903750</v>
      </c>
    </row>
    <row r="73" spans="1:14" ht="21" customHeight="1" x14ac:dyDescent="0.25">
      <c r="A73" s="2">
        <v>69</v>
      </c>
      <c r="B73" s="41">
        <v>11173640</v>
      </c>
      <c r="C73" s="42" t="s">
        <v>18</v>
      </c>
      <c r="D73" s="43" t="s">
        <v>116</v>
      </c>
      <c r="E73" s="43" t="s">
        <v>11</v>
      </c>
      <c r="F73" s="23" t="s">
        <v>257</v>
      </c>
      <c r="G73" s="2">
        <f>VLOOKUP(B73,'[1]Gửi Trang'!$B$2:G$431,6,0)</f>
        <v>18</v>
      </c>
      <c r="H73" s="15">
        <f>VLOOKUP(B73,'[1]Gửi Trang'!B$2:H$431,7,0)</f>
        <v>7470000</v>
      </c>
      <c r="I73" s="22"/>
      <c r="J73" s="23"/>
      <c r="K73" s="2">
        <v>25</v>
      </c>
      <c r="L73" s="44">
        <f t="shared" si="3"/>
        <v>1867500</v>
      </c>
      <c r="M73" s="2">
        <f t="shared" si="4"/>
        <v>25</v>
      </c>
      <c r="N73" s="45">
        <f t="shared" si="5"/>
        <v>1867500</v>
      </c>
    </row>
    <row r="74" spans="1:14" ht="21" customHeight="1" x14ac:dyDescent="0.25">
      <c r="A74" s="2">
        <v>70</v>
      </c>
      <c r="B74" s="2">
        <v>11192811</v>
      </c>
      <c r="C74" s="22" t="s">
        <v>274</v>
      </c>
      <c r="D74" s="23" t="s">
        <v>275</v>
      </c>
      <c r="E74" s="23" t="s">
        <v>474</v>
      </c>
      <c r="F74" s="23" t="s">
        <v>257</v>
      </c>
      <c r="G74" s="2">
        <f>VLOOKUP(B74,'[1]Gửi Trang'!$B$2:G$431,6,0)</f>
        <v>14</v>
      </c>
      <c r="H74" s="15">
        <f>VLOOKUP(B74,'[1]Gửi Trang'!B$2:H$431,7,0)</f>
        <v>7070000</v>
      </c>
      <c r="I74" s="22"/>
      <c r="J74" s="23"/>
      <c r="K74" s="2">
        <v>25</v>
      </c>
      <c r="L74" s="44">
        <f t="shared" si="3"/>
        <v>1767500</v>
      </c>
      <c r="M74" s="2">
        <f t="shared" si="4"/>
        <v>25</v>
      </c>
      <c r="N74" s="45">
        <f t="shared" si="5"/>
        <v>1767500</v>
      </c>
    </row>
    <row r="75" spans="1:14" ht="21" customHeight="1" x14ac:dyDescent="0.25">
      <c r="A75" s="2">
        <v>71</v>
      </c>
      <c r="B75" s="41">
        <v>11195074</v>
      </c>
      <c r="C75" s="42" t="s">
        <v>67</v>
      </c>
      <c r="D75" s="43" t="s">
        <v>748</v>
      </c>
      <c r="E75" s="23" t="s">
        <v>330</v>
      </c>
      <c r="F75" s="47" t="s">
        <v>709</v>
      </c>
      <c r="G75" s="2">
        <f>VLOOKUP(B75,'[1]Gửi Trang'!$B$2:G$431,6,0)</f>
        <v>17</v>
      </c>
      <c r="H75" s="15">
        <f>VLOOKUP(B75,'[1]Gửi Trang'!B$2:H$431,7,0)</f>
        <v>8585000</v>
      </c>
      <c r="I75" s="2"/>
      <c r="J75" s="23"/>
      <c r="K75" s="2">
        <v>50</v>
      </c>
      <c r="L75" s="44">
        <f t="shared" si="3"/>
        <v>4292500</v>
      </c>
      <c r="M75" s="2">
        <f t="shared" si="4"/>
        <v>50</v>
      </c>
      <c r="N75" s="45">
        <f t="shared" si="5"/>
        <v>4292500</v>
      </c>
    </row>
    <row r="76" spans="1:14" ht="21" customHeight="1" x14ac:dyDescent="0.25">
      <c r="A76" s="2">
        <v>72</v>
      </c>
      <c r="B76" s="41">
        <v>11182865</v>
      </c>
      <c r="C76" s="42" t="s">
        <v>179</v>
      </c>
      <c r="D76" s="43" t="s">
        <v>39</v>
      </c>
      <c r="E76" s="43" t="s">
        <v>40</v>
      </c>
      <c r="F76" s="23" t="s">
        <v>257</v>
      </c>
      <c r="G76" s="2">
        <f>VLOOKUP(B76,'[1]Gửi Trang'!$B$2:G$431,6,0)</f>
        <v>19</v>
      </c>
      <c r="H76" s="15">
        <f>VLOOKUP(B76,'[1]Gửi Trang'!B$2:H$431,7,0)</f>
        <v>9595000</v>
      </c>
      <c r="I76" s="22"/>
      <c r="J76" s="23"/>
      <c r="K76" s="2">
        <v>25</v>
      </c>
      <c r="L76" s="44">
        <f t="shared" si="3"/>
        <v>2398750</v>
      </c>
      <c r="M76" s="2">
        <f t="shared" si="4"/>
        <v>25</v>
      </c>
      <c r="N76" s="45">
        <f t="shared" si="5"/>
        <v>2398750</v>
      </c>
    </row>
    <row r="77" spans="1:14" ht="21" customHeight="1" x14ac:dyDescent="0.25">
      <c r="A77" s="2">
        <v>73</v>
      </c>
      <c r="B77" s="41">
        <v>11182572</v>
      </c>
      <c r="C77" s="42" t="s">
        <v>25</v>
      </c>
      <c r="D77" s="43" t="s">
        <v>26</v>
      </c>
      <c r="E77" s="23" t="s">
        <v>445</v>
      </c>
      <c r="F77" s="23" t="s">
        <v>258</v>
      </c>
      <c r="G77" s="2">
        <f>VLOOKUP(B77,'[1]Gửi Trang'!$B$2:G$431,6,0)</f>
        <v>20</v>
      </c>
      <c r="H77" s="15">
        <f>VLOOKUP(B77,'[1]Gửi Trang'!B$2:H$431,7,0)</f>
        <v>10100000</v>
      </c>
      <c r="I77" s="22"/>
      <c r="J77" s="23"/>
      <c r="K77" s="2">
        <v>25</v>
      </c>
      <c r="L77" s="44">
        <f t="shared" si="3"/>
        <v>2525000</v>
      </c>
      <c r="M77" s="2">
        <f t="shared" si="4"/>
        <v>25</v>
      </c>
      <c r="N77" s="45">
        <f t="shared" si="5"/>
        <v>2525000</v>
      </c>
    </row>
    <row r="78" spans="1:14" ht="21" customHeight="1" x14ac:dyDescent="0.25">
      <c r="A78" s="2">
        <v>74</v>
      </c>
      <c r="B78" s="2">
        <v>11176283</v>
      </c>
      <c r="C78" s="22" t="s">
        <v>278</v>
      </c>
      <c r="D78" s="23" t="s">
        <v>279</v>
      </c>
      <c r="E78" s="23" t="s">
        <v>469</v>
      </c>
      <c r="F78" s="47" t="s">
        <v>708</v>
      </c>
      <c r="G78" s="2">
        <f>VLOOKUP(B78,'[1]Gửi Trang'!$B$2:G$431,6,0)</f>
        <v>24</v>
      </c>
      <c r="H78" s="15">
        <f>VLOOKUP(B78,'[1]Gửi Trang'!B$2:H$431,7,0)</f>
        <v>12120000</v>
      </c>
      <c r="I78" s="2"/>
      <c r="J78" s="23"/>
      <c r="K78" s="2">
        <v>50</v>
      </c>
      <c r="L78" s="44">
        <f t="shared" si="3"/>
        <v>6060000</v>
      </c>
      <c r="M78" s="2">
        <f t="shared" si="4"/>
        <v>50</v>
      </c>
      <c r="N78" s="45">
        <f t="shared" si="5"/>
        <v>6060000</v>
      </c>
    </row>
    <row r="79" spans="1:14" ht="21" customHeight="1" x14ac:dyDescent="0.25">
      <c r="A79" s="2">
        <v>75</v>
      </c>
      <c r="B79" s="41">
        <v>11172467</v>
      </c>
      <c r="C79" s="42" t="s">
        <v>226</v>
      </c>
      <c r="D79" s="43" t="s">
        <v>227</v>
      </c>
      <c r="E79" s="23" t="s">
        <v>700</v>
      </c>
      <c r="F79" s="47" t="s">
        <v>709</v>
      </c>
      <c r="G79" s="2">
        <f>VLOOKUP(B79,'[1]Gửi Trang'!$B$2:G$431,6,0)</f>
        <v>19</v>
      </c>
      <c r="H79" s="15">
        <f>VLOOKUP(B79,'[1]Gửi Trang'!B$2:H$431,7,0)</f>
        <v>9595000</v>
      </c>
      <c r="I79" s="22"/>
      <c r="J79" s="23"/>
      <c r="K79" s="2">
        <v>50</v>
      </c>
      <c r="L79" s="44">
        <f t="shared" si="3"/>
        <v>4797500</v>
      </c>
      <c r="M79" s="2">
        <f t="shared" si="4"/>
        <v>50</v>
      </c>
      <c r="N79" s="45">
        <f t="shared" si="5"/>
        <v>4797500</v>
      </c>
    </row>
    <row r="80" spans="1:14" ht="21" customHeight="1" x14ac:dyDescent="0.25">
      <c r="A80" s="2">
        <v>76</v>
      </c>
      <c r="B80" s="41">
        <v>11185671</v>
      </c>
      <c r="C80" s="42" t="s">
        <v>149</v>
      </c>
      <c r="D80" s="43" t="s">
        <v>150</v>
      </c>
      <c r="E80" s="43" t="s">
        <v>151</v>
      </c>
      <c r="F80" s="23" t="s">
        <v>257</v>
      </c>
      <c r="G80" s="2">
        <f>VLOOKUP(B80,'[1]Gửi Trang'!$B$2:G$431,6,0)</f>
        <v>23</v>
      </c>
      <c r="H80" s="15">
        <f>VLOOKUP(B80,'[1]Gửi Trang'!B$2:H$431,7,0)</f>
        <v>9545000</v>
      </c>
      <c r="I80" s="22"/>
      <c r="J80" s="23"/>
      <c r="K80" s="2">
        <v>25</v>
      </c>
      <c r="L80" s="44">
        <f t="shared" si="3"/>
        <v>2386250</v>
      </c>
      <c r="M80" s="2">
        <f t="shared" si="4"/>
        <v>25</v>
      </c>
      <c r="N80" s="45">
        <f t="shared" si="5"/>
        <v>2386250</v>
      </c>
    </row>
    <row r="81" spans="1:14" ht="21" customHeight="1" x14ac:dyDescent="0.25">
      <c r="A81" s="2">
        <v>77</v>
      </c>
      <c r="B81" s="41">
        <v>11184630</v>
      </c>
      <c r="C81" s="42" t="s">
        <v>110</v>
      </c>
      <c r="D81" s="43" t="s">
        <v>86</v>
      </c>
      <c r="E81" s="43" t="s">
        <v>6</v>
      </c>
      <c r="F81" s="46" t="s">
        <v>707</v>
      </c>
      <c r="G81" s="2">
        <f>VLOOKUP(B81,'[1]Gửi Trang'!$B$2:G$431,6,0)</f>
        <v>20</v>
      </c>
      <c r="H81" s="15">
        <f>VLOOKUP(B81,'[1]Gửi Trang'!B$2:H$431,7,0)</f>
        <v>11300000</v>
      </c>
      <c r="I81" s="22"/>
      <c r="J81" s="23"/>
      <c r="K81" s="2">
        <v>50</v>
      </c>
      <c r="L81" s="44">
        <f t="shared" si="3"/>
        <v>5650000</v>
      </c>
      <c r="M81" s="2">
        <f t="shared" si="4"/>
        <v>50</v>
      </c>
      <c r="N81" s="45">
        <f t="shared" si="5"/>
        <v>5650000</v>
      </c>
    </row>
    <row r="82" spans="1:14" ht="21" customHeight="1" x14ac:dyDescent="0.25">
      <c r="A82" s="2">
        <v>78</v>
      </c>
      <c r="B82" s="41">
        <v>11172816</v>
      </c>
      <c r="C82" s="42" t="s">
        <v>64</v>
      </c>
      <c r="D82" s="43" t="s">
        <v>65</v>
      </c>
      <c r="E82" s="43" t="s">
        <v>702</v>
      </c>
      <c r="F82" s="47" t="s">
        <v>709</v>
      </c>
      <c r="G82" s="2">
        <f>VLOOKUP(B82,'[1]Gửi Trang'!$B$2:G$431,6,0)</f>
        <v>22</v>
      </c>
      <c r="H82" s="15">
        <f>VLOOKUP(B82,'[1]Gửi Trang'!B$2:H$431,7,0)</f>
        <v>12430000</v>
      </c>
      <c r="I82" s="22"/>
      <c r="J82" s="23"/>
      <c r="K82" s="2">
        <v>50</v>
      </c>
      <c r="L82" s="44">
        <f t="shared" si="3"/>
        <v>6215000</v>
      </c>
      <c r="M82" s="2">
        <f t="shared" si="4"/>
        <v>50</v>
      </c>
      <c r="N82" s="45">
        <f t="shared" si="5"/>
        <v>6215000</v>
      </c>
    </row>
    <row r="83" spans="1:14" ht="21" customHeight="1" x14ac:dyDescent="0.25">
      <c r="A83" s="2">
        <v>79</v>
      </c>
      <c r="B83" s="41">
        <v>11174574</v>
      </c>
      <c r="C83" s="42" t="s">
        <v>204</v>
      </c>
      <c r="D83" s="43" t="s">
        <v>205</v>
      </c>
      <c r="E83" s="43" t="s">
        <v>151</v>
      </c>
      <c r="F83" s="23" t="s">
        <v>257</v>
      </c>
      <c r="G83" s="2">
        <f>VLOOKUP(B83,'[1]Gửi Trang'!$B$2:G$431,6,0)</f>
        <v>22</v>
      </c>
      <c r="H83" s="15">
        <f>VLOOKUP(B83,'[1]Gửi Trang'!B$2:H$431,7,0)</f>
        <v>9130000</v>
      </c>
      <c r="I83" s="2"/>
      <c r="J83" s="23"/>
      <c r="K83" s="2">
        <v>25</v>
      </c>
      <c r="L83" s="44">
        <f t="shared" si="3"/>
        <v>2282500</v>
      </c>
      <c r="M83" s="2">
        <f t="shared" si="4"/>
        <v>25</v>
      </c>
      <c r="N83" s="45">
        <f t="shared" si="5"/>
        <v>2282500</v>
      </c>
    </row>
    <row r="84" spans="1:14" ht="21" customHeight="1" x14ac:dyDescent="0.25">
      <c r="A84" s="2">
        <v>80</v>
      </c>
      <c r="B84" s="41">
        <v>11173557</v>
      </c>
      <c r="C84" s="42" t="s">
        <v>241</v>
      </c>
      <c r="D84" s="43" t="s">
        <v>242</v>
      </c>
      <c r="E84" s="43" t="s">
        <v>151</v>
      </c>
      <c r="F84" s="23" t="s">
        <v>257</v>
      </c>
      <c r="G84" s="2">
        <f>VLOOKUP(B84,'[1]Gửi Trang'!$B$2:G$431,6,0)</f>
        <v>22</v>
      </c>
      <c r="H84" s="15">
        <f>VLOOKUP(B84,'[1]Gửi Trang'!B$2:H$431,7,0)</f>
        <v>9130000</v>
      </c>
      <c r="I84" s="2"/>
      <c r="J84" s="23"/>
      <c r="K84" s="2">
        <v>25</v>
      </c>
      <c r="L84" s="44">
        <f t="shared" si="3"/>
        <v>2282500</v>
      </c>
      <c r="M84" s="2">
        <f t="shared" si="4"/>
        <v>25</v>
      </c>
      <c r="N84" s="45">
        <f t="shared" si="5"/>
        <v>2282500</v>
      </c>
    </row>
    <row r="85" spans="1:14" ht="21" customHeight="1" x14ac:dyDescent="0.25">
      <c r="A85" s="2">
        <v>81</v>
      </c>
      <c r="B85" s="41">
        <v>11180581</v>
      </c>
      <c r="C85" s="42" t="s">
        <v>144</v>
      </c>
      <c r="D85" s="43" t="s">
        <v>689</v>
      </c>
      <c r="E85" s="23" t="s">
        <v>330</v>
      </c>
      <c r="F85" s="47" t="s">
        <v>708</v>
      </c>
      <c r="G85" s="2">
        <f>VLOOKUP(B85,'[1]Gửi Trang'!$B$2:G$431,6,0)</f>
        <v>18</v>
      </c>
      <c r="H85" s="15">
        <f>VLOOKUP(B85,'[1]Gửi Trang'!B$2:H$431,7,0)</f>
        <v>9090000</v>
      </c>
      <c r="I85" s="2"/>
      <c r="J85" s="23"/>
      <c r="K85" s="2">
        <v>50</v>
      </c>
      <c r="L85" s="44">
        <f t="shared" si="3"/>
        <v>4545000</v>
      </c>
      <c r="M85" s="2">
        <f t="shared" si="4"/>
        <v>50</v>
      </c>
      <c r="N85" s="45">
        <f t="shared" si="5"/>
        <v>4545000</v>
      </c>
    </row>
    <row r="86" spans="1:14" ht="21" customHeight="1" x14ac:dyDescent="0.25">
      <c r="A86" s="2">
        <v>82</v>
      </c>
      <c r="B86" s="41">
        <v>11174837</v>
      </c>
      <c r="C86" s="42" t="s">
        <v>281</v>
      </c>
      <c r="D86" s="43" t="s">
        <v>282</v>
      </c>
      <c r="E86" s="43" t="s">
        <v>3</v>
      </c>
      <c r="F86" s="47" t="s">
        <v>706</v>
      </c>
      <c r="G86" s="2">
        <f>VLOOKUP(B86,'[1]Gửi Trang'!$B$2:G$431,6,0)</f>
        <v>22</v>
      </c>
      <c r="H86" s="15">
        <f>VLOOKUP(B86,'[1]Gửi Trang'!B$2:H$431,7,0)</f>
        <v>11110000</v>
      </c>
      <c r="I86" s="2"/>
      <c r="J86" s="23"/>
      <c r="K86" s="2">
        <v>50</v>
      </c>
      <c r="L86" s="44">
        <f t="shared" si="3"/>
        <v>5555000</v>
      </c>
      <c r="M86" s="2">
        <f t="shared" si="4"/>
        <v>50</v>
      </c>
      <c r="N86" s="45">
        <f t="shared" si="5"/>
        <v>5555000</v>
      </c>
    </row>
    <row r="87" spans="1:14" ht="21" customHeight="1" x14ac:dyDescent="0.25">
      <c r="A87" s="2">
        <v>83</v>
      </c>
      <c r="B87" s="41">
        <v>11161493</v>
      </c>
      <c r="C87" s="42" t="s">
        <v>99</v>
      </c>
      <c r="D87" s="43" t="s">
        <v>100</v>
      </c>
      <c r="E87" s="43" t="s">
        <v>701</v>
      </c>
      <c r="F87" s="46" t="s">
        <v>707</v>
      </c>
      <c r="G87" s="2">
        <f>VLOOKUP(B87,'[1]Gửi Trang'!$B$2:G$431,6,0)</f>
        <v>18</v>
      </c>
      <c r="H87" s="15">
        <f>VLOOKUP(B87,'[1]Gửi Trang'!B$2:H$431,7,0)</f>
        <v>9450000</v>
      </c>
      <c r="I87" s="2"/>
      <c r="J87" s="23"/>
      <c r="K87" s="2">
        <v>50</v>
      </c>
      <c r="L87" s="44">
        <f t="shared" si="3"/>
        <v>4725000</v>
      </c>
      <c r="M87" s="2">
        <f t="shared" si="4"/>
        <v>50</v>
      </c>
      <c r="N87" s="45">
        <f t="shared" si="5"/>
        <v>4725000</v>
      </c>
    </row>
    <row r="88" spans="1:14" ht="21" customHeight="1" x14ac:dyDescent="0.25">
      <c r="A88" s="2">
        <v>84</v>
      </c>
      <c r="B88" s="41">
        <v>11192354</v>
      </c>
      <c r="C88" s="42" t="s">
        <v>287</v>
      </c>
      <c r="D88" s="43" t="s">
        <v>478</v>
      </c>
      <c r="E88" s="23" t="s">
        <v>474</v>
      </c>
      <c r="F88" s="47" t="s">
        <v>708</v>
      </c>
      <c r="G88" s="2">
        <f>VLOOKUP(B88,'[1]Gửi Trang'!$B$2:G$431,6,0)</f>
        <v>16</v>
      </c>
      <c r="H88" s="15">
        <f>VLOOKUP(B88,'[1]Gửi Trang'!B$2:H$431,7,0)</f>
        <v>9040000</v>
      </c>
      <c r="I88" s="2"/>
      <c r="J88" s="23"/>
      <c r="K88" s="2">
        <v>50</v>
      </c>
      <c r="L88" s="44">
        <f t="shared" si="3"/>
        <v>4520000</v>
      </c>
      <c r="M88" s="2">
        <f t="shared" si="4"/>
        <v>50</v>
      </c>
      <c r="N88" s="45">
        <f t="shared" si="5"/>
        <v>4520000</v>
      </c>
    </row>
    <row r="89" spans="1:14" ht="21" customHeight="1" x14ac:dyDescent="0.25">
      <c r="A89" s="2">
        <v>85</v>
      </c>
      <c r="B89" s="41">
        <v>11173620</v>
      </c>
      <c r="C89" s="42" t="s">
        <v>288</v>
      </c>
      <c r="D89" s="43" t="s">
        <v>292</v>
      </c>
      <c r="E89" s="23" t="s">
        <v>445</v>
      </c>
      <c r="F89" s="47" t="s">
        <v>708</v>
      </c>
      <c r="G89" s="2">
        <f>VLOOKUP(B89,'[1]Gửi Trang'!$B$2:G$431,6,0)</f>
        <v>15</v>
      </c>
      <c r="H89" s="15">
        <f>VLOOKUP(B89,'[1]Gửi Trang'!B$2:H$431,7,0)</f>
        <v>7575000</v>
      </c>
      <c r="I89" s="2"/>
      <c r="J89" s="23"/>
      <c r="K89" s="2">
        <v>50</v>
      </c>
      <c r="L89" s="44">
        <f t="shared" si="3"/>
        <v>3787500</v>
      </c>
      <c r="M89" s="2">
        <f t="shared" si="4"/>
        <v>50</v>
      </c>
      <c r="N89" s="45">
        <f t="shared" si="5"/>
        <v>3787500</v>
      </c>
    </row>
    <row r="90" spans="1:14" ht="21" customHeight="1" x14ac:dyDescent="0.25">
      <c r="A90" s="2">
        <v>86</v>
      </c>
      <c r="B90" s="2">
        <v>11184703</v>
      </c>
      <c r="C90" s="22" t="s">
        <v>289</v>
      </c>
      <c r="D90" s="23" t="s">
        <v>150</v>
      </c>
      <c r="E90" s="23" t="s">
        <v>290</v>
      </c>
      <c r="F90" s="23" t="s">
        <v>257</v>
      </c>
      <c r="G90" s="2">
        <f>VLOOKUP(B90,'[1]Gửi Trang'!$B$2:G$431,6,0)</f>
        <v>22</v>
      </c>
      <c r="H90" s="15">
        <f>VLOOKUP(B90,'[1]Gửi Trang'!B$2:H$431,7,0)</f>
        <v>9130000</v>
      </c>
      <c r="I90" s="2"/>
      <c r="J90" s="23"/>
      <c r="K90" s="2">
        <v>25</v>
      </c>
      <c r="L90" s="44">
        <f t="shared" si="3"/>
        <v>2282500</v>
      </c>
      <c r="M90" s="2">
        <f t="shared" si="4"/>
        <v>25</v>
      </c>
      <c r="N90" s="45">
        <f t="shared" si="5"/>
        <v>2282500</v>
      </c>
    </row>
    <row r="91" spans="1:14" ht="21" customHeight="1" x14ac:dyDescent="0.25">
      <c r="A91" s="2">
        <v>87</v>
      </c>
      <c r="B91" s="41">
        <v>11171513</v>
      </c>
      <c r="C91" s="42" t="s">
        <v>291</v>
      </c>
      <c r="D91" s="43" t="s">
        <v>292</v>
      </c>
      <c r="E91" s="23" t="s">
        <v>445</v>
      </c>
      <c r="F91" s="23" t="s">
        <v>257</v>
      </c>
      <c r="G91" s="2">
        <f>VLOOKUP(B91,'[1]Gửi Trang'!$B$2:G$431,6,0)</f>
        <v>12</v>
      </c>
      <c r="H91" s="15">
        <f>VLOOKUP(B91,'[1]Gửi Trang'!B$2:H$431,7,0)</f>
        <v>6060000</v>
      </c>
      <c r="I91" s="2"/>
      <c r="J91" s="23"/>
      <c r="K91" s="2">
        <v>25</v>
      </c>
      <c r="L91" s="44">
        <f t="shared" si="3"/>
        <v>1515000</v>
      </c>
      <c r="M91" s="2">
        <f t="shared" si="4"/>
        <v>25</v>
      </c>
      <c r="N91" s="45">
        <f t="shared" si="5"/>
        <v>1515000</v>
      </c>
    </row>
    <row r="92" spans="1:14" ht="21" customHeight="1" x14ac:dyDescent="0.25">
      <c r="A92" s="2">
        <v>88</v>
      </c>
      <c r="B92" s="41">
        <v>11174465</v>
      </c>
      <c r="C92" s="42" t="s">
        <v>194</v>
      </c>
      <c r="D92" s="43" t="s">
        <v>195</v>
      </c>
      <c r="E92" s="43" t="s">
        <v>11</v>
      </c>
      <c r="F92" s="23" t="s">
        <v>257</v>
      </c>
      <c r="G92" s="2">
        <f>VLOOKUP(B92,'[1]Gửi Trang'!$B$2:G$431,6,0)</f>
        <v>21</v>
      </c>
      <c r="H92" s="15">
        <f>VLOOKUP(B92,'[1]Gửi Trang'!B$2:H$431,7,0)</f>
        <v>8715000</v>
      </c>
      <c r="I92" s="2"/>
      <c r="J92" s="23"/>
      <c r="K92" s="2">
        <v>25</v>
      </c>
      <c r="L92" s="44">
        <f t="shared" si="3"/>
        <v>2178750</v>
      </c>
      <c r="M92" s="2">
        <f t="shared" si="4"/>
        <v>25</v>
      </c>
      <c r="N92" s="45">
        <f t="shared" si="5"/>
        <v>2178750</v>
      </c>
    </row>
    <row r="93" spans="1:14" ht="21" customHeight="1" x14ac:dyDescent="0.25">
      <c r="A93" s="2">
        <v>89</v>
      </c>
      <c r="B93" s="41">
        <v>11190285</v>
      </c>
      <c r="C93" s="42" t="s">
        <v>296</v>
      </c>
      <c r="D93" s="43" t="s">
        <v>297</v>
      </c>
      <c r="E93" s="23" t="s">
        <v>474</v>
      </c>
      <c r="F93" s="47" t="s">
        <v>708</v>
      </c>
      <c r="G93" s="2">
        <f>VLOOKUP(B93,'[1]Gửi Trang'!$B$2:G$431,6,0)</f>
        <v>17</v>
      </c>
      <c r="H93" s="15">
        <f>VLOOKUP(B93,'[1]Gửi Trang'!B$2:H$431,7,0)</f>
        <v>8585000</v>
      </c>
      <c r="I93" s="2"/>
      <c r="J93" s="23"/>
      <c r="K93" s="2">
        <v>50</v>
      </c>
      <c r="L93" s="44">
        <f t="shared" si="3"/>
        <v>4292500</v>
      </c>
      <c r="M93" s="2">
        <f t="shared" si="4"/>
        <v>50</v>
      </c>
      <c r="N93" s="45">
        <f t="shared" si="5"/>
        <v>4292500</v>
      </c>
    </row>
    <row r="94" spans="1:14" ht="21" customHeight="1" x14ac:dyDescent="0.25">
      <c r="A94" s="2">
        <v>90</v>
      </c>
      <c r="B94" s="41">
        <v>11191267</v>
      </c>
      <c r="C94" s="42" t="s">
        <v>220</v>
      </c>
      <c r="D94" s="43" t="s">
        <v>221</v>
      </c>
      <c r="E94" s="43" t="s">
        <v>40</v>
      </c>
      <c r="F94" s="23" t="s">
        <v>257</v>
      </c>
      <c r="G94" s="2">
        <f>VLOOKUP(B94,'[1]Gửi Trang'!$B$2:G$431,6,0)</f>
        <v>17</v>
      </c>
      <c r="H94" s="15">
        <f>VLOOKUP(B94,'[1]Gửi Trang'!B$2:H$431,7,0)</f>
        <v>9605000</v>
      </c>
      <c r="I94" s="2"/>
      <c r="J94" s="23"/>
      <c r="K94" s="2">
        <v>25</v>
      </c>
      <c r="L94" s="44">
        <f t="shared" si="3"/>
        <v>2401250</v>
      </c>
      <c r="M94" s="2">
        <f t="shared" si="4"/>
        <v>25</v>
      </c>
      <c r="N94" s="45">
        <f t="shared" si="5"/>
        <v>2401250</v>
      </c>
    </row>
    <row r="95" spans="1:14" ht="21" customHeight="1" x14ac:dyDescent="0.25">
      <c r="A95" s="2">
        <v>91</v>
      </c>
      <c r="B95" s="41">
        <v>11192415</v>
      </c>
      <c r="C95" s="42" t="s">
        <v>152</v>
      </c>
      <c r="D95" s="43" t="s">
        <v>153</v>
      </c>
      <c r="E95" s="43" t="s">
        <v>60</v>
      </c>
      <c r="F95" s="23" t="s">
        <v>257</v>
      </c>
      <c r="G95" s="2">
        <f>VLOOKUP(B95,'[1]Gửi Trang'!$B$2:G$431,6,0)</f>
        <v>17</v>
      </c>
      <c r="H95" s="15">
        <f>VLOOKUP(B95,'[1]Gửi Trang'!B$2:H$431,7,0)</f>
        <v>8585000</v>
      </c>
      <c r="I95" s="2"/>
      <c r="J95" s="23"/>
      <c r="K95" s="2">
        <v>25</v>
      </c>
      <c r="L95" s="44">
        <f t="shared" si="3"/>
        <v>2146250</v>
      </c>
      <c r="M95" s="2">
        <f t="shared" si="4"/>
        <v>25</v>
      </c>
      <c r="N95" s="45">
        <f t="shared" si="5"/>
        <v>2146250</v>
      </c>
    </row>
    <row r="96" spans="1:14" ht="21" customHeight="1" x14ac:dyDescent="0.25">
      <c r="A96" s="2">
        <v>92</v>
      </c>
      <c r="B96" s="41">
        <v>11194074</v>
      </c>
      <c r="C96" s="42" t="s">
        <v>50</v>
      </c>
      <c r="D96" s="43" t="s">
        <v>503</v>
      </c>
      <c r="E96" s="23" t="s">
        <v>330</v>
      </c>
      <c r="F96" s="23" t="s">
        <v>257</v>
      </c>
      <c r="G96" s="2">
        <f>VLOOKUP(B96,'[1]Gửi Trang'!$B$2:G$431,6,0)</f>
        <v>19</v>
      </c>
      <c r="H96" s="15">
        <f>VLOOKUP(B96,'[1]Gửi Trang'!B$2:H$431,7,0)</f>
        <v>9595000</v>
      </c>
      <c r="I96" s="2"/>
      <c r="J96" s="23"/>
      <c r="K96" s="2">
        <v>25</v>
      </c>
      <c r="L96" s="44">
        <f t="shared" si="3"/>
        <v>2398750</v>
      </c>
      <c r="M96" s="2">
        <f t="shared" si="4"/>
        <v>25</v>
      </c>
      <c r="N96" s="45">
        <f t="shared" si="5"/>
        <v>2398750</v>
      </c>
    </row>
    <row r="97" spans="1:14" ht="21" customHeight="1" x14ac:dyDescent="0.25">
      <c r="A97" s="2">
        <v>93</v>
      </c>
      <c r="B97" s="41">
        <v>11174016</v>
      </c>
      <c r="C97" s="42" t="s">
        <v>224</v>
      </c>
      <c r="D97" s="43" t="s">
        <v>743</v>
      </c>
      <c r="E97" s="43" t="s">
        <v>11</v>
      </c>
      <c r="F97" s="23" t="s">
        <v>257</v>
      </c>
      <c r="G97" s="2">
        <f>VLOOKUP(B97,'[1]Gửi Trang'!$B$2:G$431,6,0)</f>
        <v>18</v>
      </c>
      <c r="H97" s="15">
        <f>VLOOKUP(B97,'[1]Gửi Trang'!B$2:H$431,7,0)</f>
        <v>7470000</v>
      </c>
      <c r="I97" s="2"/>
      <c r="J97" s="23"/>
      <c r="K97" s="2">
        <v>25</v>
      </c>
      <c r="L97" s="44">
        <f t="shared" si="3"/>
        <v>1867500</v>
      </c>
      <c r="M97" s="2">
        <f t="shared" si="4"/>
        <v>25</v>
      </c>
      <c r="N97" s="45">
        <f t="shared" si="5"/>
        <v>1867500</v>
      </c>
    </row>
    <row r="98" spans="1:14" ht="21" customHeight="1" x14ac:dyDescent="0.25">
      <c r="A98" s="2">
        <v>94</v>
      </c>
      <c r="B98" s="41">
        <v>11195027</v>
      </c>
      <c r="C98" s="42" t="s">
        <v>22</v>
      </c>
      <c r="D98" s="43" t="s">
        <v>599</v>
      </c>
      <c r="E98" s="23" t="s">
        <v>469</v>
      </c>
      <c r="F98" s="23" t="s">
        <v>257</v>
      </c>
      <c r="G98" s="2">
        <f>VLOOKUP(B98,'[1]Gửi Trang'!$B$2:G$431,6,0)</f>
        <v>18</v>
      </c>
      <c r="H98" s="15">
        <f>VLOOKUP(B98,'[1]Gửi Trang'!B$2:H$431,7,0)</f>
        <v>9090000</v>
      </c>
      <c r="I98" s="2"/>
      <c r="J98" s="23"/>
      <c r="K98" s="2">
        <v>25</v>
      </c>
      <c r="L98" s="44">
        <f t="shared" si="3"/>
        <v>2272500</v>
      </c>
      <c r="M98" s="2">
        <f t="shared" si="4"/>
        <v>25</v>
      </c>
      <c r="N98" s="45">
        <f t="shared" si="5"/>
        <v>2272500</v>
      </c>
    </row>
    <row r="99" spans="1:14" ht="21" customHeight="1" x14ac:dyDescent="0.25">
      <c r="A99" s="2">
        <v>95</v>
      </c>
      <c r="B99" s="41">
        <v>11190686</v>
      </c>
      <c r="C99" s="42" t="s">
        <v>29</v>
      </c>
      <c r="D99" s="43" t="s">
        <v>493</v>
      </c>
      <c r="E99" s="43" t="s">
        <v>6</v>
      </c>
      <c r="F99" s="23" t="s">
        <v>257</v>
      </c>
      <c r="G99" s="2">
        <f>VLOOKUP(B99,'[1]Gửi Trang'!$B$2:G$431,6,0)</f>
        <v>19</v>
      </c>
      <c r="H99" s="15">
        <f>VLOOKUP(B99,'[1]Gửi Trang'!B$2:H$431,7,0)</f>
        <v>10735000</v>
      </c>
      <c r="I99" s="2"/>
      <c r="J99" s="23"/>
      <c r="K99" s="2">
        <v>25</v>
      </c>
      <c r="L99" s="44">
        <f t="shared" si="3"/>
        <v>2683750</v>
      </c>
      <c r="M99" s="2">
        <f t="shared" si="4"/>
        <v>25</v>
      </c>
      <c r="N99" s="45">
        <f t="shared" si="5"/>
        <v>2683750</v>
      </c>
    </row>
    <row r="100" spans="1:14" ht="21" customHeight="1" x14ac:dyDescent="0.25">
      <c r="A100" s="2">
        <v>96</v>
      </c>
      <c r="B100" s="41">
        <v>11171963</v>
      </c>
      <c r="C100" s="42" t="s">
        <v>300</v>
      </c>
      <c r="D100" s="43" t="s">
        <v>81</v>
      </c>
      <c r="E100" s="23" t="s">
        <v>330</v>
      </c>
      <c r="F100" s="23" t="s">
        <v>258</v>
      </c>
      <c r="G100" s="2">
        <f>VLOOKUP(B100,'[1]Gửi Trang'!$B$2:G$431,6,0)</f>
        <v>21</v>
      </c>
      <c r="H100" s="15">
        <f>VLOOKUP(B100,'[1]Gửi Trang'!B$2:H$431,7,0)</f>
        <v>10605000</v>
      </c>
      <c r="I100" s="2"/>
      <c r="J100" s="23"/>
      <c r="K100" s="2">
        <v>25</v>
      </c>
      <c r="L100" s="44">
        <f t="shared" si="3"/>
        <v>2651250</v>
      </c>
      <c r="M100" s="2">
        <f t="shared" si="4"/>
        <v>25</v>
      </c>
      <c r="N100" s="45">
        <f t="shared" si="5"/>
        <v>2651250</v>
      </c>
    </row>
    <row r="101" spans="1:14" ht="21" customHeight="1" x14ac:dyDescent="0.25">
      <c r="A101" s="2">
        <v>97</v>
      </c>
      <c r="B101" s="41">
        <v>11190689</v>
      </c>
      <c r="C101" s="42" t="s">
        <v>301</v>
      </c>
      <c r="D101" s="43" t="s">
        <v>744</v>
      </c>
      <c r="E101" s="43" t="s">
        <v>3</v>
      </c>
      <c r="F101" s="46" t="s">
        <v>707</v>
      </c>
      <c r="G101" s="2">
        <f>VLOOKUP(B101,'[1]Gửi Trang'!$B$2:G$431,6,0)</f>
        <v>19</v>
      </c>
      <c r="H101" s="15">
        <f>VLOOKUP(B101,'[1]Gửi Trang'!B$2:H$431,7,0)</f>
        <v>9595000</v>
      </c>
      <c r="I101" s="2"/>
      <c r="J101" s="23"/>
      <c r="K101" s="2">
        <v>50</v>
      </c>
      <c r="L101" s="44">
        <f t="shared" si="3"/>
        <v>4797500</v>
      </c>
      <c r="M101" s="2">
        <f t="shared" si="4"/>
        <v>50</v>
      </c>
      <c r="N101" s="45">
        <f t="shared" si="5"/>
        <v>4797500</v>
      </c>
    </row>
    <row r="102" spans="1:14" ht="21" customHeight="1" x14ac:dyDescent="0.25">
      <c r="A102" s="2">
        <v>98</v>
      </c>
      <c r="B102" s="41">
        <v>11171336</v>
      </c>
      <c r="C102" s="42" t="s">
        <v>105</v>
      </c>
      <c r="D102" s="43" t="s">
        <v>671</v>
      </c>
      <c r="E102" s="23" t="s">
        <v>469</v>
      </c>
      <c r="F102" s="47" t="s">
        <v>708</v>
      </c>
      <c r="G102" s="2">
        <f>VLOOKUP(B102,'[1]Gửi Trang'!$B$2:G$431,6,0)</f>
        <v>16</v>
      </c>
      <c r="H102" s="15">
        <f>VLOOKUP(B102,'[1]Gửi Trang'!B$2:H$431,7,0)</f>
        <v>8080000</v>
      </c>
      <c r="I102" s="2"/>
      <c r="J102" s="23"/>
      <c r="K102" s="2">
        <v>50</v>
      </c>
      <c r="L102" s="44">
        <f t="shared" si="3"/>
        <v>4040000</v>
      </c>
      <c r="M102" s="2">
        <f t="shared" si="4"/>
        <v>50</v>
      </c>
      <c r="N102" s="45">
        <f t="shared" si="5"/>
        <v>4040000</v>
      </c>
    </row>
    <row r="103" spans="1:14" ht="21" customHeight="1" x14ac:dyDescent="0.25">
      <c r="A103" s="2">
        <v>99</v>
      </c>
      <c r="B103" s="41">
        <v>11194310</v>
      </c>
      <c r="C103" s="42" t="s">
        <v>248</v>
      </c>
      <c r="D103" s="43" t="s">
        <v>747</v>
      </c>
      <c r="E103" s="43" t="s">
        <v>40</v>
      </c>
      <c r="F103" s="23" t="s">
        <v>257</v>
      </c>
      <c r="G103" s="2">
        <f>VLOOKUP(B103,'[1]Gửi Trang'!$B$2:G$431,6,0)</f>
        <v>15</v>
      </c>
      <c r="H103" s="15">
        <f>VLOOKUP(B103,'[1]Gửi Trang'!B$2:H$431,7,0)</f>
        <v>8475000</v>
      </c>
      <c r="I103" s="2"/>
      <c r="J103" s="23"/>
      <c r="K103" s="2">
        <v>25</v>
      </c>
      <c r="L103" s="44">
        <f t="shared" si="3"/>
        <v>2118750</v>
      </c>
      <c r="M103" s="2">
        <f t="shared" si="4"/>
        <v>25</v>
      </c>
      <c r="N103" s="45">
        <f t="shared" si="5"/>
        <v>2118750</v>
      </c>
    </row>
    <row r="104" spans="1:14" ht="21" customHeight="1" x14ac:dyDescent="0.25">
      <c r="A104" s="2">
        <v>100</v>
      </c>
      <c r="B104" s="41">
        <v>11182077</v>
      </c>
      <c r="C104" s="42" t="s">
        <v>175</v>
      </c>
      <c r="D104" s="43" t="s">
        <v>176</v>
      </c>
      <c r="E104" s="43" t="s">
        <v>40</v>
      </c>
      <c r="F104" s="47" t="s">
        <v>709</v>
      </c>
      <c r="G104" s="2">
        <f>VLOOKUP(B104,'[1]Gửi Trang'!$B$2:G$431,6,0)</f>
        <v>17</v>
      </c>
      <c r="H104" s="15">
        <f>VLOOKUP(B104,'[1]Gửi Trang'!B$2:H$431,7,0)</f>
        <v>9605000</v>
      </c>
      <c r="I104" s="2"/>
      <c r="J104" s="23"/>
      <c r="K104" s="2">
        <v>50</v>
      </c>
      <c r="L104" s="44">
        <f t="shared" si="3"/>
        <v>4802500</v>
      </c>
      <c r="M104" s="2">
        <f t="shared" si="4"/>
        <v>50</v>
      </c>
      <c r="N104" s="45">
        <f t="shared" si="5"/>
        <v>4802500</v>
      </c>
    </row>
    <row r="105" spans="1:14" ht="21" customHeight="1" x14ac:dyDescent="0.25">
      <c r="A105" s="2">
        <v>101</v>
      </c>
      <c r="B105" s="41">
        <v>11183568</v>
      </c>
      <c r="C105" s="42" t="s">
        <v>303</v>
      </c>
      <c r="D105" s="43" t="s">
        <v>746</v>
      </c>
      <c r="E105" s="23" t="s">
        <v>330</v>
      </c>
      <c r="F105" s="23" t="s">
        <v>257</v>
      </c>
      <c r="G105" s="2">
        <f>VLOOKUP(B105,'[1]Gửi Trang'!$B$2:G$431,6,0)</f>
        <v>15</v>
      </c>
      <c r="H105" s="15">
        <f>VLOOKUP(B105,'[1]Gửi Trang'!B$2:H$431,7,0)</f>
        <v>7575000</v>
      </c>
      <c r="I105" s="2"/>
      <c r="J105" s="23"/>
      <c r="K105" s="2">
        <v>25</v>
      </c>
      <c r="L105" s="44">
        <f t="shared" si="3"/>
        <v>1893750</v>
      </c>
      <c r="M105" s="2">
        <f t="shared" si="4"/>
        <v>25</v>
      </c>
      <c r="N105" s="45">
        <f t="shared" si="5"/>
        <v>1893750</v>
      </c>
    </row>
    <row r="106" spans="1:14" ht="21" customHeight="1" x14ac:dyDescent="0.25">
      <c r="A106" s="2">
        <v>102</v>
      </c>
      <c r="B106" s="41">
        <v>11182286</v>
      </c>
      <c r="C106" s="42" t="s">
        <v>143</v>
      </c>
      <c r="D106" s="43" t="s">
        <v>304</v>
      </c>
      <c r="E106" s="43" t="s">
        <v>701</v>
      </c>
      <c r="F106" s="23" t="s">
        <v>257</v>
      </c>
      <c r="G106" s="2">
        <f>VLOOKUP(B106,'[1]Gửi Trang'!$B$2:G$431,6,0)</f>
        <v>22</v>
      </c>
      <c r="H106" s="15">
        <f>VLOOKUP(B106,'[1]Gửi Trang'!B$2:H$431,7,0)</f>
        <v>11110000</v>
      </c>
      <c r="I106" s="2"/>
      <c r="J106" s="23"/>
      <c r="K106" s="2">
        <v>25</v>
      </c>
      <c r="L106" s="44">
        <f t="shared" si="3"/>
        <v>2777500</v>
      </c>
      <c r="M106" s="2">
        <f t="shared" si="4"/>
        <v>25</v>
      </c>
      <c r="N106" s="45">
        <f t="shared" si="5"/>
        <v>2777500</v>
      </c>
    </row>
    <row r="107" spans="1:14" ht="21" customHeight="1" x14ac:dyDescent="0.25">
      <c r="A107" s="2">
        <v>103</v>
      </c>
      <c r="B107" s="41">
        <v>11182456</v>
      </c>
      <c r="C107" s="42" t="s">
        <v>7</v>
      </c>
      <c r="D107" s="43" t="s">
        <v>691</v>
      </c>
      <c r="E107" s="43" t="s">
        <v>8</v>
      </c>
      <c r="F107" s="23" t="s">
        <v>257</v>
      </c>
      <c r="G107" s="2">
        <f>VLOOKUP(B107,'[1]Gửi Trang'!$B$2:G$431,6,0)</f>
        <v>13</v>
      </c>
      <c r="H107" s="15">
        <f>VLOOKUP(B107,'[1]Gửi Trang'!B$2:H$431,7,0)</f>
        <v>6565000</v>
      </c>
      <c r="I107" s="2"/>
      <c r="J107" s="23"/>
      <c r="K107" s="2">
        <v>25</v>
      </c>
      <c r="L107" s="44">
        <f t="shared" si="3"/>
        <v>1641250</v>
      </c>
      <c r="M107" s="2">
        <f t="shared" si="4"/>
        <v>25</v>
      </c>
      <c r="N107" s="45">
        <f t="shared" si="5"/>
        <v>1641250</v>
      </c>
    </row>
    <row r="108" spans="1:14" ht="21" customHeight="1" x14ac:dyDescent="0.25">
      <c r="A108" s="2">
        <v>104</v>
      </c>
      <c r="B108" s="41">
        <v>11191998</v>
      </c>
      <c r="C108" s="42" t="s">
        <v>321</v>
      </c>
      <c r="D108" s="43" t="s">
        <v>322</v>
      </c>
      <c r="E108" s="43" t="s">
        <v>6</v>
      </c>
      <c r="F108" s="23" t="s">
        <v>257</v>
      </c>
      <c r="G108" s="2">
        <f>VLOOKUP(B108,'[1]Gửi Trang'!$B$2:G$431,6,0)</f>
        <v>16</v>
      </c>
      <c r="H108" s="15">
        <f>VLOOKUP(B108,'[1]Gửi Trang'!B$2:H$431,7,0)</f>
        <v>9040000</v>
      </c>
      <c r="I108" s="2"/>
      <c r="J108" s="23"/>
      <c r="K108" s="2">
        <v>25</v>
      </c>
      <c r="L108" s="44">
        <f t="shared" si="3"/>
        <v>2260000</v>
      </c>
      <c r="M108" s="2">
        <f t="shared" si="4"/>
        <v>25</v>
      </c>
      <c r="N108" s="45">
        <f t="shared" si="5"/>
        <v>2260000</v>
      </c>
    </row>
    <row r="109" spans="1:14" ht="21" customHeight="1" x14ac:dyDescent="0.25">
      <c r="A109" s="2">
        <v>105</v>
      </c>
      <c r="B109" s="41">
        <v>11183712</v>
      </c>
      <c r="C109" s="42" t="s">
        <v>130</v>
      </c>
      <c r="D109" s="43" t="s">
        <v>598</v>
      </c>
      <c r="E109" s="43" t="s">
        <v>6</v>
      </c>
      <c r="F109" s="46" t="s">
        <v>707</v>
      </c>
      <c r="G109" s="2">
        <f>VLOOKUP(B109,'[1]Gửi Trang'!$B$2:G$431,6,0)</f>
        <v>22</v>
      </c>
      <c r="H109" s="15">
        <f>VLOOKUP(B109,'[1]Gửi Trang'!B$2:H$431,7,0)</f>
        <v>12430000</v>
      </c>
      <c r="I109" s="2"/>
      <c r="J109" s="23"/>
      <c r="K109" s="2">
        <v>50</v>
      </c>
      <c r="L109" s="44">
        <f t="shared" si="3"/>
        <v>6215000</v>
      </c>
      <c r="M109" s="2">
        <f t="shared" si="4"/>
        <v>50</v>
      </c>
      <c r="N109" s="45">
        <f t="shared" si="5"/>
        <v>6215000</v>
      </c>
    </row>
    <row r="110" spans="1:14" ht="21" customHeight="1" x14ac:dyDescent="0.25">
      <c r="A110" s="2">
        <v>106</v>
      </c>
      <c r="B110" s="41">
        <v>11184891</v>
      </c>
      <c r="C110" s="42" t="s">
        <v>22</v>
      </c>
      <c r="D110" s="43" t="s">
        <v>720</v>
      </c>
      <c r="E110" s="43" t="s">
        <v>8</v>
      </c>
      <c r="F110" s="23" t="s">
        <v>257</v>
      </c>
      <c r="G110" s="2">
        <f>VLOOKUP(B110,'[1]Gửi Trang'!$B$2:G$431,6,0)</f>
        <v>22</v>
      </c>
      <c r="H110" s="15">
        <f>VLOOKUP(B110,'[1]Gửi Trang'!B$2:H$431,7,0)</f>
        <v>11110000</v>
      </c>
      <c r="I110" s="2"/>
      <c r="J110" s="23"/>
      <c r="K110" s="2">
        <v>25</v>
      </c>
      <c r="L110" s="44">
        <f t="shared" si="3"/>
        <v>2777500</v>
      </c>
      <c r="M110" s="2">
        <f t="shared" si="4"/>
        <v>25</v>
      </c>
      <c r="N110" s="45">
        <f t="shared" si="5"/>
        <v>2777500</v>
      </c>
    </row>
    <row r="111" spans="1:14" ht="21" customHeight="1" x14ac:dyDescent="0.25">
      <c r="A111" s="2">
        <v>107</v>
      </c>
      <c r="B111" s="41">
        <v>11170716</v>
      </c>
      <c r="C111" s="42" t="s">
        <v>239</v>
      </c>
      <c r="D111" s="43" t="s">
        <v>240</v>
      </c>
      <c r="E111" s="23" t="s">
        <v>330</v>
      </c>
      <c r="F111" s="23" t="s">
        <v>257</v>
      </c>
      <c r="G111" s="2">
        <f>VLOOKUP(B111,'[1]Gửi Trang'!$B$2:G$431,6,0)</f>
        <v>19</v>
      </c>
      <c r="H111" s="15">
        <f>VLOOKUP(B111,'[1]Gửi Trang'!B$2:H$431,7,0)</f>
        <v>10735000</v>
      </c>
      <c r="I111" s="2"/>
      <c r="J111" s="23"/>
      <c r="K111" s="2">
        <v>25</v>
      </c>
      <c r="L111" s="44">
        <f t="shared" si="3"/>
        <v>2683750</v>
      </c>
      <c r="M111" s="2">
        <f t="shared" si="4"/>
        <v>25</v>
      </c>
      <c r="N111" s="45">
        <f t="shared" si="5"/>
        <v>2683750</v>
      </c>
    </row>
    <row r="112" spans="1:14" ht="21" customHeight="1" x14ac:dyDescent="0.25">
      <c r="A112" s="2">
        <v>108</v>
      </c>
      <c r="B112" s="41">
        <v>11172683</v>
      </c>
      <c r="C112" s="42" t="s">
        <v>222</v>
      </c>
      <c r="D112" s="43" t="s">
        <v>721</v>
      </c>
      <c r="E112" s="23" t="s">
        <v>469</v>
      </c>
      <c r="F112" s="23" t="s">
        <v>257</v>
      </c>
      <c r="G112" s="2">
        <f>VLOOKUP(B112,'[1]Gửi Trang'!$B$2:G$431,6,0)</f>
        <v>19</v>
      </c>
      <c r="H112" s="15">
        <f>VLOOKUP(B112,'[1]Gửi Trang'!B$2:H$431,7,0)</f>
        <v>9595000</v>
      </c>
      <c r="I112" s="2"/>
      <c r="J112" s="23"/>
      <c r="K112" s="2">
        <v>25</v>
      </c>
      <c r="L112" s="44">
        <f t="shared" si="3"/>
        <v>2398750</v>
      </c>
      <c r="M112" s="2">
        <f t="shared" si="4"/>
        <v>25</v>
      </c>
      <c r="N112" s="45">
        <f t="shared" si="5"/>
        <v>2398750</v>
      </c>
    </row>
    <row r="113" spans="1:14" ht="21" customHeight="1" x14ac:dyDescent="0.25">
      <c r="A113" s="2">
        <v>109</v>
      </c>
      <c r="B113" s="41">
        <v>11171541</v>
      </c>
      <c r="C113" s="42" t="s">
        <v>324</v>
      </c>
      <c r="D113" s="43" t="s">
        <v>722</v>
      </c>
      <c r="E113" s="23" t="s">
        <v>474</v>
      </c>
      <c r="F113" s="23" t="s">
        <v>257</v>
      </c>
      <c r="G113" s="2">
        <f>VLOOKUP(B113,'[1]Gửi Trang'!$B$2:G$431,6,0)</f>
        <v>19</v>
      </c>
      <c r="H113" s="15">
        <f>VLOOKUP(B113,'[1]Gửi Trang'!B$2:H$431,7,0)</f>
        <v>9595000</v>
      </c>
      <c r="I113" s="2"/>
      <c r="J113" s="23"/>
      <c r="K113" s="2">
        <v>25</v>
      </c>
      <c r="L113" s="44">
        <f t="shared" si="3"/>
        <v>2398750</v>
      </c>
      <c r="M113" s="2">
        <f t="shared" si="4"/>
        <v>25</v>
      </c>
      <c r="N113" s="45">
        <f t="shared" si="5"/>
        <v>2398750</v>
      </c>
    </row>
    <row r="114" spans="1:14" ht="21" customHeight="1" x14ac:dyDescent="0.25">
      <c r="A114" s="2">
        <v>110</v>
      </c>
      <c r="B114" s="41">
        <v>11160175</v>
      </c>
      <c r="C114" s="42" t="s">
        <v>140</v>
      </c>
      <c r="D114" s="43" t="s">
        <v>141</v>
      </c>
      <c r="E114" s="43" t="s">
        <v>8</v>
      </c>
      <c r="F114" s="23" t="s">
        <v>257</v>
      </c>
      <c r="G114" s="2">
        <f>VLOOKUP(B114,'[1]Gửi Trang'!$B$2:G$431,6,0)</f>
        <v>10</v>
      </c>
      <c r="H114" s="15">
        <f>VLOOKUP(B114,'[1]Gửi Trang'!B$2:H$431,7,0)</f>
        <v>5050000</v>
      </c>
      <c r="I114" s="2"/>
      <c r="J114" s="23"/>
      <c r="K114" s="2">
        <v>25</v>
      </c>
      <c r="L114" s="44">
        <f t="shared" si="3"/>
        <v>1262500</v>
      </c>
      <c r="M114" s="2">
        <f t="shared" si="4"/>
        <v>25</v>
      </c>
      <c r="N114" s="45">
        <f t="shared" si="5"/>
        <v>1262500</v>
      </c>
    </row>
    <row r="115" spans="1:14" ht="21" customHeight="1" x14ac:dyDescent="0.25">
      <c r="A115" s="2">
        <v>111</v>
      </c>
      <c r="B115" s="41">
        <v>11196038</v>
      </c>
      <c r="C115" s="42" t="s">
        <v>148</v>
      </c>
      <c r="D115" s="43" t="s">
        <v>723</v>
      </c>
      <c r="E115" s="43" t="s">
        <v>40</v>
      </c>
      <c r="F115" s="47" t="s">
        <v>706</v>
      </c>
      <c r="G115" s="2">
        <f>VLOOKUP(B115,'[1]Gửi Trang'!$B$2:G$431,6,0)</f>
        <v>17</v>
      </c>
      <c r="H115" s="15">
        <f>VLOOKUP(B115,'[1]Gửi Trang'!B$2:H$431,7,0)</f>
        <v>9605000</v>
      </c>
      <c r="I115" s="2"/>
      <c r="J115" s="23"/>
      <c r="K115" s="2">
        <v>50</v>
      </c>
      <c r="L115" s="44">
        <f t="shared" si="3"/>
        <v>4802500</v>
      </c>
      <c r="M115" s="2">
        <f t="shared" si="4"/>
        <v>50</v>
      </c>
      <c r="N115" s="45">
        <f t="shared" si="5"/>
        <v>4802500</v>
      </c>
    </row>
    <row r="116" spans="1:14" ht="21" customHeight="1" x14ac:dyDescent="0.25">
      <c r="A116" s="2">
        <v>112</v>
      </c>
      <c r="B116" s="41">
        <v>11184590</v>
      </c>
      <c r="C116" s="42" t="s">
        <v>10</v>
      </c>
      <c r="D116" s="43" t="s">
        <v>724</v>
      </c>
      <c r="E116" s="43" t="s">
        <v>11</v>
      </c>
      <c r="F116" s="47" t="s">
        <v>709</v>
      </c>
      <c r="G116" s="2">
        <f>VLOOKUP(B116,'[1]Gửi Trang'!$B$2:G$431,6,0)</f>
        <v>23</v>
      </c>
      <c r="H116" s="15">
        <f>VLOOKUP(B116,'[1]Gửi Trang'!B$2:H$431,7,0)</f>
        <v>9545000</v>
      </c>
      <c r="I116" s="2"/>
      <c r="J116" s="23"/>
      <c r="K116" s="2">
        <v>50</v>
      </c>
      <c r="L116" s="44">
        <f t="shared" si="3"/>
        <v>4772500</v>
      </c>
      <c r="M116" s="2">
        <f t="shared" si="4"/>
        <v>50</v>
      </c>
      <c r="N116" s="45">
        <f t="shared" si="5"/>
        <v>4772500</v>
      </c>
    </row>
    <row r="117" spans="1:14" ht="21" customHeight="1" x14ac:dyDescent="0.25">
      <c r="A117" s="2">
        <v>113</v>
      </c>
      <c r="B117" s="41">
        <v>11184098</v>
      </c>
      <c r="C117" s="42" t="s">
        <v>4</v>
      </c>
      <c r="D117" s="43" t="s">
        <v>725</v>
      </c>
      <c r="E117" s="23" t="s">
        <v>376</v>
      </c>
      <c r="F117" s="23" t="s">
        <v>257</v>
      </c>
      <c r="G117" s="2">
        <f>VLOOKUP(B117,'[1]Gửi Trang'!$B$2:G$431,6,0)</f>
        <v>22</v>
      </c>
      <c r="H117" s="15">
        <f>VLOOKUP(B117,'[1]Gửi Trang'!B$2:H$431,7,0)</f>
        <v>9130000</v>
      </c>
      <c r="I117" s="2"/>
      <c r="J117" s="23"/>
      <c r="K117" s="2">
        <v>25</v>
      </c>
      <c r="L117" s="44">
        <f t="shared" si="3"/>
        <v>2282500</v>
      </c>
      <c r="M117" s="2">
        <f t="shared" si="4"/>
        <v>25</v>
      </c>
      <c r="N117" s="45">
        <f t="shared" si="5"/>
        <v>2282500</v>
      </c>
    </row>
    <row r="118" spans="1:14" ht="21" customHeight="1" x14ac:dyDescent="0.25">
      <c r="A118" s="2">
        <v>114</v>
      </c>
      <c r="B118" s="41">
        <v>11184453</v>
      </c>
      <c r="C118" s="42" t="s">
        <v>85</v>
      </c>
      <c r="D118" s="43" t="s">
        <v>726</v>
      </c>
      <c r="E118" s="43" t="s">
        <v>6</v>
      </c>
      <c r="F118" s="47" t="s">
        <v>709</v>
      </c>
      <c r="G118" s="2">
        <f>VLOOKUP(B118,'[1]Gửi Trang'!$B$2:G$431,6,0)</f>
        <v>17</v>
      </c>
      <c r="H118" s="15">
        <f>VLOOKUP(B118,'[1]Gửi Trang'!B$2:H$431,7,0)</f>
        <v>9605000</v>
      </c>
      <c r="I118" s="2"/>
      <c r="J118" s="23"/>
      <c r="K118" s="2">
        <v>50</v>
      </c>
      <c r="L118" s="44">
        <f t="shared" si="3"/>
        <v>4802500</v>
      </c>
      <c r="M118" s="2">
        <f t="shared" si="4"/>
        <v>50</v>
      </c>
      <c r="N118" s="45">
        <f t="shared" si="5"/>
        <v>4802500</v>
      </c>
    </row>
    <row r="119" spans="1:14" ht="21" customHeight="1" x14ac:dyDescent="0.25">
      <c r="A119" s="2">
        <v>115</v>
      </c>
      <c r="B119" s="41">
        <v>11172253</v>
      </c>
      <c r="C119" s="42" t="s">
        <v>228</v>
      </c>
      <c r="D119" s="43" t="s">
        <v>686</v>
      </c>
      <c r="E119" s="43" t="s">
        <v>40</v>
      </c>
      <c r="F119" s="23" t="s">
        <v>258</v>
      </c>
      <c r="G119" s="2">
        <f>VLOOKUP(B119,'[1]Gửi Trang'!$B$2:G$431,6,0)</f>
        <v>24</v>
      </c>
      <c r="H119" s="15">
        <f>VLOOKUP(B119,'[1]Gửi Trang'!B$2:H$431,7,0)</f>
        <v>13560000</v>
      </c>
      <c r="I119" s="2"/>
      <c r="J119" s="23"/>
      <c r="K119" s="2">
        <v>25</v>
      </c>
      <c r="L119" s="44">
        <f t="shared" si="3"/>
        <v>3390000</v>
      </c>
      <c r="M119" s="2">
        <f t="shared" si="4"/>
        <v>25</v>
      </c>
      <c r="N119" s="45">
        <f t="shared" si="5"/>
        <v>3390000</v>
      </c>
    </row>
    <row r="120" spans="1:14" ht="21" customHeight="1" x14ac:dyDescent="0.25">
      <c r="A120" s="2">
        <v>116</v>
      </c>
      <c r="B120" s="41">
        <v>11191461</v>
      </c>
      <c r="C120" s="42" t="s">
        <v>308</v>
      </c>
      <c r="D120" s="43" t="s">
        <v>309</v>
      </c>
      <c r="E120" s="43" t="s">
        <v>6</v>
      </c>
      <c r="F120" s="47" t="s">
        <v>709</v>
      </c>
      <c r="G120" s="2">
        <f>VLOOKUP(B120,'[1]Gửi Trang'!$B$2:G$431,6,0)</f>
        <v>16</v>
      </c>
      <c r="H120" s="15">
        <f>VLOOKUP(B120,'[1]Gửi Trang'!B$2:H$431,7,0)</f>
        <v>9040000</v>
      </c>
      <c r="I120" s="2"/>
      <c r="J120" s="23"/>
      <c r="K120" s="2">
        <v>50</v>
      </c>
      <c r="L120" s="44">
        <f t="shared" si="3"/>
        <v>4520000</v>
      </c>
      <c r="M120" s="2">
        <f t="shared" si="4"/>
        <v>50</v>
      </c>
      <c r="N120" s="45">
        <f t="shared" si="5"/>
        <v>4520000</v>
      </c>
    </row>
    <row r="121" spans="1:14" ht="21" customHeight="1" x14ac:dyDescent="0.25">
      <c r="A121" s="2">
        <v>117</v>
      </c>
      <c r="B121" s="41">
        <v>11194837</v>
      </c>
      <c r="C121" s="42" t="s">
        <v>13</v>
      </c>
      <c r="D121" s="43" t="s">
        <v>14</v>
      </c>
      <c r="E121" s="43" t="s">
        <v>8</v>
      </c>
      <c r="F121" s="47" t="s">
        <v>709</v>
      </c>
      <c r="G121" s="2">
        <f>VLOOKUP(B121,'[1]Gửi Trang'!$B$2:G$431,6,0)</f>
        <v>25</v>
      </c>
      <c r="H121" s="15">
        <f>VLOOKUP(B121,'[1]Gửi Trang'!B$2:H$431,7,0)</f>
        <v>12625000</v>
      </c>
      <c r="I121" s="2"/>
      <c r="J121" s="23"/>
      <c r="K121" s="2">
        <v>30</v>
      </c>
      <c r="L121" s="44">
        <f t="shared" si="3"/>
        <v>3787500</v>
      </c>
      <c r="M121" s="2">
        <f t="shared" si="4"/>
        <v>30</v>
      </c>
      <c r="N121" s="45">
        <f t="shared" si="5"/>
        <v>3787500</v>
      </c>
    </row>
    <row r="122" spans="1:14" ht="21" customHeight="1" x14ac:dyDescent="0.25">
      <c r="A122" s="2">
        <v>118</v>
      </c>
      <c r="B122" s="41">
        <v>11174405</v>
      </c>
      <c r="C122" s="42" t="s">
        <v>249</v>
      </c>
      <c r="D122" s="43" t="s">
        <v>369</v>
      </c>
      <c r="E122" s="43" t="s">
        <v>11</v>
      </c>
      <c r="F122" s="47" t="s">
        <v>709</v>
      </c>
      <c r="G122" s="2">
        <f>VLOOKUP(B122,'[1]Gửi Trang'!$B$2:G$431,6,0)</f>
        <v>19</v>
      </c>
      <c r="H122" s="15">
        <f>VLOOKUP(B122,'[1]Gửi Trang'!B$2:H$431,7,0)</f>
        <v>7885000</v>
      </c>
      <c r="I122" s="2"/>
      <c r="J122" s="23"/>
      <c r="K122" s="2">
        <v>50</v>
      </c>
      <c r="L122" s="44">
        <f t="shared" si="3"/>
        <v>3942500</v>
      </c>
      <c r="M122" s="2">
        <f t="shared" si="4"/>
        <v>50</v>
      </c>
      <c r="N122" s="45">
        <f t="shared" si="5"/>
        <v>3942500</v>
      </c>
    </row>
    <row r="123" spans="1:14" ht="21" customHeight="1" x14ac:dyDescent="0.25">
      <c r="A123" s="2">
        <v>119</v>
      </c>
      <c r="B123" s="41">
        <v>11181132</v>
      </c>
      <c r="C123" s="42" t="s">
        <v>312</v>
      </c>
      <c r="D123" s="43" t="s">
        <v>710</v>
      </c>
      <c r="E123" s="23" t="s">
        <v>376</v>
      </c>
      <c r="F123" s="23" t="s">
        <v>257</v>
      </c>
      <c r="G123" s="2">
        <f>VLOOKUP(B123,'[1]Gửi Trang'!$B$2:G$431,6,0)</f>
        <v>20</v>
      </c>
      <c r="H123" s="15">
        <f>VLOOKUP(B123,'[1]Gửi Trang'!B$2:H$431,7,0)</f>
        <v>8300000</v>
      </c>
      <c r="I123" s="2"/>
      <c r="J123" s="23"/>
      <c r="K123" s="2">
        <v>25</v>
      </c>
      <c r="L123" s="44">
        <f t="shared" si="3"/>
        <v>2075000</v>
      </c>
      <c r="M123" s="2">
        <f t="shared" si="4"/>
        <v>25</v>
      </c>
      <c r="N123" s="45">
        <f t="shared" si="5"/>
        <v>2075000</v>
      </c>
    </row>
    <row r="124" spans="1:14" ht="21" customHeight="1" x14ac:dyDescent="0.25">
      <c r="A124" s="2">
        <v>120</v>
      </c>
      <c r="B124" s="41">
        <v>11195784</v>
      </c>
      <c r="C124" s="42" t="s">
        <v>317</v>
      </c>
      <c r="D124" s="43" t="s">
        <v>727</v>
      </c>
      <c r="E124" s="43" t="s">
        <v>3</v>
      </c>
      <c r="F124" s="47" t="s">
        <v>706</v>
      </c>
      <c r="G124" s="2">
        <f>VLOOKUP(B124,'[1]Gửi Trang'!$B$2:G$431,6,0)</f>
        <v>17</v>
      </c>
      <c r="H124" s="15">
        <f>VLOOKUP(B124,'[1]Gửi Trang'!B$2:H$431,7,0)</f>
        <v>8585000</v>
      </c>
      <c r="I124" s="2"/>
      <c r="J124" s="23"/>
      <c r="K124" s="2">
        <v>50</v>
      </c>
      <c r="L124" s="44">
        <f t="shared" si="3"/>
        <v>4292500</v>
      </c>
      <c r="M124" s="2">
        <f t="shared" si="4"/>
        <v>50</v>
      </c>
      <c r="N124" s="45">
        <f t="shared" si="5"/>
        <v>4292500</v>
      </c>
    </row>
    <row r="125" spans="1:14" ht="21" customHeight="1" x14ac:dyDescent="0.25">
      <c r="A125" s="2">
        <v>121</v>
      </c>
      <c r="B125" s="41">
        <v>11180694</v>
      </c>
      <c r="C125" s="42" t="s">
        <v>15</v>
      </c>
      <c r="D125" s="43" t="s">
        <v>555</v>
      </c>
      <c r="E125" s="23" t="s">
        <v>330</v>
      </c>
      <c r="F125" s="23" t="s">
        <v>258</v>
      </c>
      <c r="G125" s="2">
        <f>VLOOKUP(B125,'[1]Gửi Trang'!$B$2:G$431,6,0)</f>
        <v>20</v>
      </c>
      <c r="H125" s="15">
        <f>VLOOKUP(B125,'[1]Gửi Trang'!B$2:H$431,7,0)</f>
        <v>11300000</v>
      </c>
      <c r="I125" s="2"/>
      <c r="J125" s="23"/>
      <c r="K125" s="2">
        <v>25</v>
      </c>
      <c r="L125" s="44">
        <f t="shared" si="3"/>
        <v>2825000</v>
      </c>
      <c r="M125" s="2">
        <f t="shared" si="4"/>
        <v>25</v>
      </c>
      <c r="N125" s="45">
        <f t="shared" si="5"/>
        <v>2825000</v>
      </c>
    </row>
    <row r="126" spans="1:14" ht="21" customHeight="1" x14ac:dyDescent="0.25">
      <c r="A126" s="2">
        <v>122</v>
      </c>
      <c r="B126" s="41">
        <v>11154249</v>
      </c>
      <c r="C126" s="42" t="s">
        <v>307</v>
      </c>
      <c r="D126" s="43" t="s">
        <v>728</v>
      </c>
      <c r="E126" s="23" t="s">
        <v>469</v>
      </c>
      <c r="F126" s="23" t="s">
        <v>257</v>
      </c>
      <c r="G126" s="2">
        <f>VLOOKUP(B126,'[1]Gửi Trang'!$B$2:G$431,6,0)</f>
        <v>12</v>
      </c>
      <c r="H126" s="15">
        <f>VLOOKUP(B126,'[1]Gửi Trang'!B$2:H$431,7,0)</f>
        <v>6060000</v>
      </c>
      <c r="I126" s="2"/>
      <c r="J126" s="23"/>
      <c r="K126" s="2">
        <v>25</v>
      </c>
      <c r="L126" s="44">
        <f t="shared" si="3"/>
        <v>1515000</v>
      </c>
      <c r="M126" s="2">
        <f t="shared" si="4"/>
        <v>25</v>
      </c>
      <c r="N126" s="45">
        <f t="shared" si="5"/>
        <v>1515000</v>
      </c>
    </row>
    <row r="127" spans="1:14" ht="21" customHeight="1" x14ac:dyDescent="0.25">
      <c r="A127" s="2">
        <v>123</v>
      </c>
      <c r="B127" s="2">
        <v>11175177</v>
      </c>
      <c r="C127" s="22" t="s">
        <v>331</v>
      </c>
      <c r="D127" s="23" t="s">
        <v>729</v>
      </c>
      <c r="E127" s="23" t="s">
        <v>151</v>
      </c>
      <c r="F127" s="23" t="s">
        <v>258</v>
      </c>
      <c r="G127" s="2">
        <f>VLOOKUP(B127,'[1]Gửi Trang'!$B$2:G$431,6,0)</f>
        <v>20</v>
      </c>
      <c r="H127" s="15">
        <f>VLOOKUP(B127,'[1]Gửi Trang'!B$2:H$431,7,0)</f>
        <v>8300000</v>
      </c>
      <c r="I127" s="2"/>
      <c r="J127" s="23"/>
      <c r="K127" s="2">
        <v>25</v>
      </c>
      <c r="L127" s="44">
        <f t="shared" si="3"/>
        <v>2075000</v>
      </c>
      <c r="M127" s="2">
        <f t="shared" si="4"/>
        <v>25</v>
      </c>
      <c r="N127" s="45">
        <f t="shared" si="5"/>
        <v>2075000</v>
      </c>
    </row>
    <row r="128" spans="1:14" ht="21" customHeight="1" x14ac:dyDescent="0.25">
      <c r="A128" s="2">
        <v>124</v>
      </c>
      <c r="B128" s="41">
        <v>11185531</v>
      </c>
      <c r="C128" s="42" t="s">
        <v>213</v>
      </c>
      <c r="D128" s="43" t="s">
        <v>730</v>
      </c>
      <c r="E128" s="23" t="s">
        <v>330</v>
      </c>
      <c r="F128" s="23" t="s">
        <v>258</v>
      </c>
      <c r="G128" s="2">
        <f>VLOOKUP(B128,'[1]Gửi Trang'!$B$2:G$431,6,0)</f>
        <v>17</v>
      </c>
      <c r="H128" s="15">
        <f>VLOOKUP(B128,'[1]Gửi Trang'!B$2:H$431,7,0)</f>
        <v>8585000</v>
      </c>
      <c r="I128" s="2"/>
      <c r="J128" s="23"/>
      <c r="K128" s="2">
        <v>25</v>
      </c>
      <c r="L128" s="44">
        <f t="shared" si="3"/>
        <v>2146250</v>
      </c>
      <c r="M128" s="2">
        <f t="shared" si="4"/>
        <v>25</v>
      </c>
      <c r="N128" s="45">
        <f t="shared" si="5"/>
        <v>2146250</v>
      </c>
    </row>
    <row r="129" spans="1:14" ht="21" customHeight="1" x14ac:dyDescent="0.25">
      <c r="A129" s="2">
        <v>125</v>
      </c>
      <c r="B129" s="41">
        <v>11181457</v>
      </c>
      <c r="C129" s="42" t="s">
        <v>313</v>
      </c>
      <c r="D129" s="43" t="s">
        <v>267</v>
      </c>
      <c r="E129" s="23" t="s">
        <v>445</v>
      </c>
      <c r="F129" s="47" t="s">
        <v>709</v>
      </c>
      <c r="G129" s="2">
        <f>VLOOKUP(B129,'[1]Gửi Trang'!$B$2:G$431,6,0)</f>
        <v>20</v>
      </c>
      <c r="H129" s="15">
        <f>VLOOKUP(B129,'[1]Gửi Trang'!B$2:H$431,7,0)</f>
        <v>10100000</v>
      </c>
      <c r="I129" s="2"/>
      <c r="J129" s="23"/>
      <c r="K129" s="2">
        <v>50</v>
      </c>
      <c r="L129" s="44">
        <f t="shared" si="3"/>
        <v>5050000</v>
      </c>
      <c r="M129" s="2">
        <f t="shared" si="4"/>
        <v>50</v>
      </c>
      <c r="N129" s="45">
        <f t="shared" si="5"/>
        <v>5050000</v>
      </c>
    </row>
    <row r="130" spans="1:14" ht="21" customHeight="1" x14ac:dyDescent="0.25">
      <c r="A130" s="2">
        <v>126</v>
      </c>
      <c r="B130" s="41">
        <v>11194114</v>
      </c>
      <c r="C130" s="42" t="s">
        <v>316</v>
      </c>
      <c r="D130" s="43" t="s">
        <v>690</v>
      </c>
      <c r="E130" s="43" t="s">
        <v>11</v>
      </c>
      <c r="F130" s="23" t="s">
        <v>258</v>
      </c>
      <c r="G130" s="2">
        <f>VLOOKUP(B130,'[1]Gửi Trang'!$B$2:G$431,6,0)</f>
        <v>19</v>
      </c>
      <c r="H130" s="15">
        <f>VLOOKUP(B130,'[1]Gửi Trang'!B$2:H$431,7,0)</f>
        <v>7885000</v>
      </c>
      <c r="I130" s="2"/>
      <c r="J130" s="23"/>
      <c r="K130" s="2">
        <v>25</v>
      </c>
      <c r="L130" s="44">
        <f t="shared" si="3"/>
        <v>1971250</v>
      </c>
      <c r="M130" s="2">
        <f t="shared" si="4"/>
        <v>25</v>
      </c>
      <c r="N130" s="45">
        <f t="shared" si="5"/>
        <v>1971250</v>
      </c>
    </row>
    <row r="131" spans="1:14" ht="21" customHeight="1" x14ac:dyDescent="0.25">
      <c r="A131" s="2">
        <v>127</v>
      </c>
      <c r="B131" s="41">
        <v>11185498</v>
      </c>
      <c r="C131" s="42" t="s">
        <v>315</v>
      </c>
      <c r="D131" s="43" t="s">
        <v>267</v>
      </c>
      <c r="E131" s="23" t="s">
        <v>445</v>
      </c>
      <c r="F131" s="47" t="s">
        <v>709</v>
      </c>
      <c r="G131" s="2">
        <f>VLOOKUP(B131,'[1]Gửi Trang'!$B$2:G$431,6,0)</f>
        <v>20</v>
      </c>
      <c r="H131" s="15">
        <f>VLOOKUP(B131,'[1]Gửi Trang'!B$2:H$431,7,0)</f>
        <v>10100000</v>
      </c>
      <c r="I131" s="2"/>
      <c r="J131" s="23"/>
      <c r="K131" s="2">
        <v>50</v>
      </c>
      <c r="L131" s="44">
        <f t="shared" si="3"/>
        <v>5050000</v>
      </c>
      <c r="M131" s="2">
        <f t="shared" si="4"/>
        <v>50</v>
      </c>
      <c r="N131" s="45">
        <f t="shared" si="5"/>
        <v>5050000</v>
      </c>
    </row>
    <row r="132" spans="1:14" ht="21" customHeight="1" x14ac:dyDescent="0.25">
      <c r="A132" s="2">
        <v>128</v>
      </c>
      <c r="B132" s="41">
        <v>11197048</v>
      </c>
      <c r="C132" s="42" t="s">
        <v>318</v>
      </c>
      <c r="D132" s="43" t="s">
        <v>309</v>
      </c>
      <c r="E132" s="43" t="s">
        <v>6</v>
      </c>
      <c r="F132" s="47" t="s">
        <v>709</v>
      </c>
      <c r="G132" s="2">
        <f>VLOOKUP(B132,'[1]Gửi Trang'!$B$2:G$431,6,0)</f>
        <v>18</v>
      </c>
      <c r="H132" s="15">
        <f>VLOOKUP(B132,'[1]Gửi Trang'!B$2:H$431,7,0)</f>
        <v>10170000</v>
      </c>
      <c r="I132" s="2"/>
      <c r="J132" s="23"/>
      <c r="K132" s="2">
        <v>50</v>
      </c>
      <c r="L132" s="44">
        <f t="shared" si="3"/>
        <v>5085000</v>
      </c>
      <c r="M132" s="2">
        <f t="shared" si="4"/>
        <v>50</v>
      </c>
      <c r="N132" s="45">
        <f t="shared" si="5"/>
        <v>5085000</v>
      </c>
    </row>
    <row r="133" spans="1:14" ht="21" customHeight="1" x14ac:dyDescent="0.25">
      <c r="A133" s="2">
        <v>129</v>
      </c>
      <c r="B133" s="2">
        <v>11197072</v>
      </c>
      <c r="C133" s="22" t="s">
        <v>454</v>
      </c>
      <c r="D133" s="23" t="s">
        <v>320</v>
      </c>
      <c r="E133" s="43" t="s">
        <v>702</v>
      </c>
      <c r="F133" s="23" t="s">
        <v>673</v>
      </c>
      <c r="G133" s="2">
        <f>VLOOKUP(B133,'[1]Gửi Trang'!$B$2:G$431,6,0)</f>
        <v>16</v>
      </c>
      <c r="H133" s="15">
        <f>VLOOKUP(B133,'[1]Gửi Trang'!B$2:H$431,7,0)</f>
        <v>9040000</v>
      </c>
      <c r="I133" s="2">
        <v>70</v>
      </c>
      <c r="J133" s="49">
        <f>1900000*5*70%</f>
        <v>6650000</v>
      </c>
      <c r="K133" s="2">
        <v>12.5</v>
      </c>
      <c r="L133" s="44">
        <f t="shared" ref="L133:L195" si="6">H133*K133/100</f>
        <v>1130000</v>
      </c>
      <c r="M133" s="2">
        <f t="shared" si="4"/>
        <v>82.5</v>
      </c>
      <c r="N133" s="45">
        <f t="shared" si="5"/>
        <v>7780000</v>
      </c>
    </row>
    <row r="134" spans="1:14" ht="21" customHeight="1" x14ac:dyDescent="0.25">
      <c r="A134" s="2">
        <v>130</v>
      </c>
      <c r="B134" s="2">
        <v>11194985</v>
      </c>
      <c r="C134" s="22" t="s">
        <v>455</v>
      </c>
      <c r="D134" s="23" t="s">
        <v>132</v>
      </c>
      <c r="E134" s="23" t="s">
        <v>330</v>
      </c>
      <c r="F134" s="23" t="s">
        <v>673</v>
      </c>
      <c r="G134" s="2">
        <f>VLOOKUP(B134,'[1]Gửi Trang'!$B$2:G$431,6,0)</f>
        <v>16</v>
      </c>
      <c r="H134" s="15">
        <f>VLOOKUP(B134,'[1]Gửi Trang'!B$2:H$431,7,0)</f>
        <v>9040000</v>
      </c>
      <c r="I134" s="2">
        <v>70</v>
      </c>
      <c r="J134" s="49">
        <f>1900000*5*70%</f>
        <v>6650000</v>
      </c>
      <c r="K134" s="2">
        <v>12.5</v>
      </c>
      <c r="L134" s="44">
        <f t="shared" si="6"/>
        <v>1130000</v>
      </c>
      <c r="M134" s="2">
        <f t="shared" ref="M134:M196" si="7">I134+K134</f>
        <v>82.5</v>
      </c>
      <c r="N134" s="45">
        <f t="shared" ref="N134:N196" si="8">J134+L134</f>
        <v>7780000</v>
      </c>
    </row>
    <row r="135" spans="1:14" ht="21" customHeight="1" x14ac:dyDescent="0.25">
      <c r="A135" s="2">
        <v>131</v>
      </c>
      <c r="B135" s="2">
        <v>11186374</v>
      </c>
      <c r="C135" s="22" t="s">
        <v>76</v>
      </c>
      <c r="D135" s="23" t="s">
        <v>456</v>
      </c>
      <c r="E135" s="23" t="s">
        <v>700</v>
      </c>
      <c r="F135" s="23" t="s">
        <v>673</v>
      </c>
      <c r="G135" s="2">
        <f>VLOOKUP(B135,'[1]Gửi Trang'!$B$2:G$431,6,0)</f>
        <v>20</v>
      </c>
      <c r="H135" s="15">
        <f>VLOOKUP(B135,'[1]Gửi Trang'!B$2:H$431,7,0)</f>
        <v>10100000</v>
      </c>
      <c r="I135" s="2">
        <v>70</v>
      </c>
      <c r="J135" s="49">
        <f>5*1650000*70%</f>
        <v>5775000</v>
      </c>
      <c r="K135" s="2">
        <v>12.5</v>
      </c>
      <c r="L135" s="44">
        <f t="shared" si="6"/>
        <v>1262500</v>
      </c>
      <c r="M135" s="2">
        <f t="shared" si="7"/>
        <v>82.5</v>
      </c>
      <c r="N135" s="45">
        <f t="shared" si="8"/>
        <v>7037500</v>
      </c>
    </row>
    <row r="136" spans="1:14" ht="21" customHeight="1" x14ac:dyDescent="0.25">
      <c r="A136" s="2">
        <v>132</v>
      </c>
      <c r="B136" s="2">
        <v>11166301</v>
      </c>
      <c r="C136" s="22" t="s">
        <v>457</v>
      </c>
      <c r="D136" s="23" t="s">
        <v>458</v>
      </c>
      <c r="E136" s="23" t="s">
        <v>474</v>
      </c>
      <c r="F136" s="23" t="s">
        <v>673</v>
      </c>
      <c r="G136" s="2">
        <f>VLOOKUP(B136,'[1]Gửi Trang'!$B$2:G$431,6,0)</f>
        <v>13</v>
      </c>
      <c r="H136" s="15">
        <f>VLOOKUP(B136,'[1]Gửi Trang'!B$2:H$431,7,0)</f>
        <v>7345000</v>
      </c>
      <c r="I136" s="2">
        <v>70</v>
      </c>
      <c r="J136" s="49">
        <f>1900000*5*70%</f>
        <v>6650000</v>
      </c>
      <c r="K136" s="2">
        <v>12.5</v>
      </c>
      <c r="L136" s="44">
        <f t="shared" si="6"/>
        <v>918125</v>
      </c>
      <c r="M136" s="2">
        <f t="shared" si="7"/>
        <v>82.5</v>
      </c>
      <c r="N136" s="45">
        <f t="shared" si="8"/>
        <v>7568125</v>
      </c>
    </row>
    <row r="137" spans="1:14" ht="21" customHeight="1" x14ac:dyDescent="0.25">
      <c r="A137" s="2">
        <v>133</v>
      </c>
      <c r="B137" s="2">
        <v>11186358</v>
      </c>
      <c r="C137" s="22" t="s">
        <v>459</v>
      </c>
      <c r="D137" s="23" t="s">
        <v>460</v>
      </c>
      <c r="E137" s="23" t="s">
        <v>330</v>
      </c>
      <c r="F137" s="23" t="s">
        <v>673</v>
      </c>
      <c r="G137" s="2">
        <f>VLOOKUP(B137,'[1]Gửi Trang'!$B$2:G$431,6,0)</f>
        <v>22</v>
      </c>
      <c r="H137" s="15">
        <f>VLOOKUP(B137,'[1]Gửi Trang'!B$2:H$431,7,0)</f>
        <v>12430000</v>
      </c>
      <c r="I137" s="2">
        <v>70</v>
      </c>
      <c r="J137" s="49">
        <f>1900000*5*70%</f>
        <v>6650000</v>
      </c>
      <c r="K137" s="2">
        <v>12.5</v>
      </c>
      <c r="L137" s="44">
        <f t="shared" si="6"/>
        <v>1553750</v>
      </c>
      <c r="M137" s="2">
        <f t="shared" si="7"/>
        <v>82.5</v>
      </c>
      <c r="N137" s="45">
        <f t="shared" si="8"/>
        <v>8203750</v>
      </c>
    </row>
    <row r="138" spans="1:14" ht="21" customHeight="1" x14ac:dyDescent="0.25">
      <c r="A138" s="2">
        <v>134</v>
      </c>
      <c r="B138" s="2">
        <v>11162837</v>
      </c>
      <c r="C138" s="22" t="s">
        <v>461</v>
      </c>
      <c r="D138" s="23" t="s">
        <v>462</v>
      </c>
      <c r="E138" s="23" t="s">
        <v>474</v>
      </c>
      <c r="F138" s="23" t="s">
        <v>673</v>
      </c>
      <c r="G138" s="2">
        <f>VLOOKUP(B138,'[1]Gửi Trang'!$B$2:G$431,6,0)</f>
        <v>10</v>
      </c>
      <c r="H138" s="15">
        <f>VLOOKUP(B138,'[1]Gửi Trang'!B$2:H$431,7,0)</f>
        <v>5050000</v>
      </c>
      <c r="I138" s="2">
        <v>70</v>
      </c>
      <c r="J138" s="49">
        <f>1650000*5*70%</f>
        <v>5775000</v>
      </c>
      <c r="K138" s="2">
        <v>12.5</v>
      </c>
      <c r="L138" s="44">
        <f t="shared" si="6"/>
        <v>631250</v>
      </c>
      <c r="M138" s="2">
        <f t="shared" si="7"/>
        <v>82.5</v>
      </c>
      <c r="N138" s="45">
        <f t="shared" si="8"/>
        <v>6406250</v>
      </c>
    </row>
    <row r="139" spans="1:14" ht="21" customHeight="1" x14ac:dyDescent="0.25">
      <c r="A139" s="2">
        <v>135</v>
      </c>
      <c r="B139" s="2">
        <v>11186373</v>
      </c>
      <c r="C139" s="22" t="s">
        <v>463</v>
      </c>
      <c r="D139" s="23" t="s">
        <v>464</v>
      </c>
      <c r="E139" s="43" t="s">
        <v>6</v>
      </c>
      <c r="F139" s="23" t="s">
        <v>673</v>
      </c>
      <c r="G139" s="2">
        <f>VLOOKUP(B139,'[1]Gửi Trang'!$B$2:G$431,6,0)</f>
        <v>17</v>
      </c>
      <c r="H139" s="15">
        <f>VLOOKUP(B139,'[1]Gửi Trang'!B$2:H$431,7,0)</f>
        <v>9605000</v>
      </c>
      <c r="I139" s="2">
        <v>70</v>
      </c>
      <c r="J139" s="49">
        <f>1900000*5*70%</f>
        <v>6650000</v>
      </c>
      <c r="K139" s="2">
        <v>12.5</v>
      </c>
      <c r="L139" s="44">
        <f t="shared" si="6"/>
        <v>1200625</v>
      </c>
      <c r="M139" s="2">
        <f t="shared" si="7"/>
        <v>82.5</v>
      </c>
      <c r="N139" s="45">
        <f t="shared" si="8"/>
        <v>7850625</v>
      </c>
    </row>
    <row r="140" spans="1:14" ht="21" customHeight="1" x14ac:dyDescent="0.25">
      <c r="A140" s="2">
        <v>136</v>
      </c>
      <c r="B140" s="2">
        <v>11166305</v>
      </c>
      <c r="C140" s="22" t="s">
        <v>20</v>
      </c>
      <c r="D140" s="23" t="s">
        <v>21</v>
      </c>
      <c r="E140" s="43" t="s">
        <v>702</v>
      </c>
      <c r="F140" s="23" t="s">
        <v>673</v>
      </c>
      <c r="G140" s="2">
        <f>VLOOKUP(B140,'[1]Gửi Trang'!$B$2:G$431,6,0)</f>
        <v>15</v>
      </c>
      <c r="H140" s="15">
        <f>VLOOKUP(B140,'[1]Gửi Trang'!B$2:H$431,7,0)</f>
        <v>8475000</v>
      </c>
      <c r="I140" s="2">
        <v>70</v>
      </c>
      <c r="J140" s="49">
        <f>1900000*5*70%</f>
        <v>6650000</v>
      </c>
      <c r="K140" s="2">
        <v>12.5</v>
      </c>
      <c r="L140" s="44">
        <f t="shared" si="6"/>
        <v>1059375</v>
      </c>
      <c r="M140" s="2">
        <f t="shared" si="7"/>
        <v>82.5</v>
      </c>
      <c r="N140" s="45">
        <f t="shared" si="8"/>
        <v>7709375</v>
      </c>
    </row>
    <row r="141" spans="1:14" ht="21" customHeight="1" x14ac:dyDescent="0.25">
      <c r="A141" s="2">
        <v>137</v>
      </c>
      <c r="B141" s="2">
        <v>11194899</v>
      </c>
      <c r="C141" s="22" t="s">
        <v>465</v>
      </c>
      <c r="D141" s="23" t="s">
        <v>466</v>
      </c>
      <c r="E141" s="23" t="s">
        <v>700</v>
      </c>
      <c r="F141" s="23" t="s">
        <v>673</v>
      </c>
      <c r="G141" s="2">
        <f>VLOOKUP(B141,'[1]Gửi Trang'!$B$2:G$431,6,0)</f>
        <v>17</v>
      </c>
      <c r="H141" s="15">
        <f>VLOOKUP(B141,'[1]Gửi Trang'!B$2:H$431,7,0)</f>
        <v>8585000</v>
      </c>
      <c r="I141" s="2">
        <v>70</v>
      </c>
      <c r="J141" s="49">
        <f>5*1650000*70%</f>
        <v>5775000</v>
      </c>
      <c r="K141" s="2">
        <v>12.5</v>
      </c>
      <c r="L141" s="44">
        <f t="shared" si="6"/>
        <v>1073125</v>
      </c>
      <c r="M141" s="2">
        <f t="shared" si="7"/>
        <v>82.5</v>
      </c>
      <c r="N141" s="45">
        <f t="shared" si="8"/>
        <v>6848125</v>
      </c>
    </row>
    <row r="142" spans="1:14" ht="21" customHeight="1" x14ac:dyDescent="0.25">
      <c r="A142" s="2">
        <v>138</v>
      </c>
      <c r="B142" s="2">
        <v>11186396</v>
      </c>
      <c r="C142" s="22" t="s">
        <v>467</v>
      </c>
      <c r="D142" s="23" t="s">
        <v>468</v>
      </c>
      <c r="E142" s="23" t="s">
        <v>469</v>
      </c>
      <c r="F142" s="23" t="s">
        <v>673</v>
      </c>
      <c r="G142" s="2">
        <f>VLOOKUP(B142,'[1]Gửi Trang'!$B$2:G$431,6,0)</f>
        <v>20</v>
      </c>
      <c r="H142" s="15">
        <f>VLOOKUP(B142,'[1]Gửi Trang'!B$2:H$431,7,0)</f>
        <v>10100000</v>
      </c>
      <c r="I142" s="2">
        <v>70</v>
      </c>
      <c r="J142" s="49">
        <f>1650000*5*70%</f>
        <v>5775000</v>
      </c>
      <c r="K142" s="2">
        <v>12.5</v>
      </c>
      <c r="L142" s="44">
        <f t="shared" si="6"/>
        <v>1262500</v>
      </c>
      <c r="M142" s="2">
        <f t="shared" si="7"/>
        <v>82.5</v>
      </c>
      <c r="N142" s="45">
        <f t="shared" si="8"/>
        <v>7037500</v>
      </c>
    </row>
    <row r="143" spans="1:14" ht="21" customHeight="1" x14ac:dyDescent="0.25">
      <c r="A143" s="2">
        <v>139</v>
      </c>
      <c r="B143" s="2">
        <v>11197014</v>
      </c>
      <c r="C143" s="22" t="s">
        <v>93</v>
      </c>
      <c r="D143" s="23" t="s">
        <v>470</v>
      </c>
      <c r="E143" s="23" t="s">
        <v>700</v>
      </c>
      <c r="F143" s="23" t="s">
        <v>673</v>
      </c>
      <c r="G143" s="2">
        <f>VLOOKUP(B143,'[1]Gửi Trang'!$B$2:G$431,6,0)</f>
        <v>17</v>
      </c>
      <c r="H143" s="15">
        <f>VLOOKUP(B143,'[1]Gửi Trang'!B$2:H$431,7,0)</f>
        <v>8585000</v>
      </c>
      <c r="I143" s="2">
        <v>70</v>
      </c>
      <c r="J143" s="49">
        <f>5*1650000*70%</f>
        <v>5775000</v>
      </c>
      <c r="K143" s="2">
        <v>12.5</v>
      </c>
      <c r="L143" s="44">
        <f t="shared" si="6"/>
        <v>1073125</v>
      </c>
      <c r="M143" s="2">
        <f t="shared" si="7"/>
        <v>82.5</v>
      </c>
      <c r="N143" s="45">
        <f t="shared" si="8"/>
        <v>6848125</v>
      </c>
    </row>
    <row r="144" spans="1:14" ht="21" customHeight="1" x14ac:dyDescent="0.25">
      <c r="A144" s="2">
        <v>140</v>
      </c>
      <c r="B144" s="2">
        <v>11176151</v>
      </c>
      <c r="C144" s="22" t="s">
        <v>46</v>
      </c>
      <c r="D144" s="23" t="s">
        <v>471</v>
      </c>
      <c r="E144" s="43" t="s">
        <v>702</v>
      </c>
      <c r="F144" s="23" t="s">
        <v>673</v>
      </c>
      <c r="G144" s="2">
        <f>VLOOKUP(B144,'[1]Gửi Trang'!$B$2:G$431,6,0)</f>
        <v>21</v>
      </c>
      <c r="H144" s="15">
        <f>VLOOKUP(B144,'[1]Gửi Trang'!B$2:H$431,7,0)</f>
        <v>11865000</v>
      </c>
      <c r="I144" s="2">
        <v>70</v>
      </c>
      <c r="J144" s="49">
        <f>1900000*5*70%</f>
        <v>6650000</v>
      </c>
      <c r="K144" s="2">
        <v>12.5</v>
      </c>
      <c r="L144" s="44">
        <f t="shared" si="6"/>
        <v>1483125</v>
      </c>
      <c r="M144" s="2">
        <f t="shared" si="7"/>
        <v>82.5</v>
      </c>
      <c r="N144" s="45">
        <f t="shared" si="8"/>
        <v>8133125</v>
      </c>
    </row>
    <row r="145" spans="1:14" ht="21" customHeight="1" x14ac:dyDescent="0.25">
      <c r="A145" s="2">
        <v>141</v>
      </c>
      <c r="B145" s="2">
        <v>11193356</v>
      </c>
      <c r="C145" s="22" t="s">
        <v>472</v>
      </c>
      <c r="D145" s="23" t="s">
        <v>473</v>
      </c>
      <c r="E145" s="23" t="s">
        <v>474</v>
      </c>
      <c r="F145" s="23" t="s">
        <v>673</v>
      </c>
      <c r="G145" s="2">
        <f>VLOOKUP(B145,'[1]Gửi Trang'!$B$2:G$431,6,0)</f>
        <v>12</v>
      </c>
      <c r="H145" s="15">
        <f>VLOOKUP(B145,'[1]Gửi Trang'!B$2:H$431,7,0)</f>
        <v>6780000</v>
      </c>
      <c r="I145" s="2">
        <v>70</v>
      </c>
      <c r="J145" s="49">
        <f>1900000*5*70%</f>
        <v>6650000</v>
      </c>
      <c r="K145" s="2">
        <v>12.5</v>
      </c>
      <c r="L145" s="44">
        <f t="shared" si="6"/>
        <v>847500</v>
      </c>
      <c r="M145" s="2">
        <f t="shared" si="7"/>
        <v>82.5</v>
      </c>
      <c r="N145" s="45">
        <f t="shared" si="8"/>
        <v>7497500</v>
      </c>
    </row>
    <row r="146" spans="1:14" ht="21" customHeight="1" x14ac:dyDescent="0.25">
      <c r="A146" s="2">
        <v>142</v>
      </c>
      <c r="B146" s="2">
        <v>11164320</v>
      </c>
      <c r="C146" s="22" t="s">
        <v>475</v>
      </c>
      <c r="D146" s="23" t="s">
        <v>476</v>
      </c>
      <c r="E146" s="23" t="s">
        <v>700</v>
      </c>
      <c r="F146" s="23" t="s">
        <v>673</v>
      </c>
      <c r="G146" s="2">
        <f>VLOOKUP(B146,'[1]Gửi Trang'!$B$2:G$431,6,0)</f>
        <v>10</v>
      </c>
      <c r="H146" s="15">
        <f>VLOOKUP(B146,'[1]Gửi Trang'!B$2:H$431,7,0)</f>
        <v>5050000</v>
      </c>
      <c r="I146" s="2">
        <v>70</v>
      </c>
      <c r="J146" s="49">
        <f>5*1650000*70%</f>
        <v>5775000</v>
      </c>
      <c r="K146" s="2">
        <v>12.5</v>
      </c>
      <c r="L146" s="44">
        <f t="shared" si="6"/>
        <v>631250</v>
      </c>
      <c r="M146" s="2">
        <f t="shared" si="7"/>
        <v>82.5</v>
      </c>
      <c r="N146" s="45">
        <f t="shared" si="8"/>
        <v>6406250</v>
      </c>
    </row>
    <row r="147" spans="1:14" ht="21" customHeight="1" x14ac:dyDescent="0.25">
      <c r="A147" s="2">
        <v>143</v>
      </c>
      <c r="B147" s="2">
        <v>11191911</v>
      </c>
      <c r="C147" s="22" t="s">
        <v>477</v>
      </c>
      <c r="D147" s="23" t="s">
        <v>478</v>
      </c>
      <c r="E147" s="23" t="s">
        <v>474</v>
      </c>
      <c r="F147" s="23" t="s">
        <v>673</v>
      </c>
      <c r="G147" s="2">
        <f>VLOOKUP(B147,'[1]Gửi Trang'!$B$2:G$431,6,0)</f>
        <v>14</v>
      </c>
      <c r="H147" s="15">
        <f>VLOOKUP(B147,'[1]Gửi Trang'!B$2:H$431,7,0)</f>
        <v>7910000</v>
      </c>
      <c r="I147" s="2">
        <v>70</v>
      </c>
      <c r="J147" s="49">
        <f>1900000*5*70%</f>
        <v>6650000</v>
      </c>
      <c r="K147" s="2">
        <v>12.5</v>
      </c>
      <c r="L147" s="44">
        <f t="shared" si="6"/>
        <v>988750</v>
      </c>
      <c r="M147" s="2">
        <f t="shared" si="7"/>
        <v>82.5</v>
      </c>
      <c r="N147" s="45">
        <f t="shared" si="8"/>
        <v>7638750</v>
      </c>
    </row>
    <row r="148" spans="1:14" ht="21" customHeight="1" x14ac:dyDescent="0.25">
      <c r="A148" s="2">
        <v>144</v>
      </c>
      <c r="B148" s="2">
        <v>11164647</v>
      </c>
      <c r="C148" s="22" t="s">
        <v>192</v>
      </c>
      <c r="D148" s="23" t="s">
        <v>262</v>
      </c>
      <c r="E148" s="43" t="s">
        <v>3</v>
      </c>
      <c r="F148" s="23" t="s">
        <v>673</v>
      </c>
      <c r="G148" s="2">
        <f>VLOOKUP(B148,'[1]Gửi Trang'!$B$2:G$431,6,0)</f>
        <v>10</v>
      </c>
      <c r="H148" s="15">
        <f>VLOOKUP(B148,'[1]Gửi Trang'!B$2:H$431,7,0)</f>
        <v>5050000</v>
      </c>
      <c r="I148" s="2">
        <v>70</v>
      </c>
      <c r="J148" s="49">
        <f>5*1650000*70%</f>
        <v>5775000</v>
      </c>
      <c r="K148" s="2">
        <v>12.5</v>
      </c>
      <c r="L148" s="44">
        <f t="shared" si="6"/>
        <v>631250</v>
      </c>
      <c r="M148" s="2">
        <f t="shared" si="7"/>
        <v>82.5</v>
      </c>
      <c r="N148" s="45">
        <f t="shared" si="8"/>
        <v>6406250</v>
      </c>
    </row>
    <row r="149" spans="1:14" ht="21" customHeight="1" x14ac:dyDescent="0.25">
      <c r="A149" s="2">
        <v>145</v>
      </c>
      <c r="B149" s="2">
        <v>11184393</v>
      </c>
      <c r="C149" s="22" t="s">
        <v>479</v>
      </c>
      <c r="D149" s="23" t="s">
        <v>480</v>
      </c>
      <c r="E149" s="43" t="s">
        <v>11</v>
      </c>
      <c r="F149" s="23" t="s">
        <v>673</v>
      </c>
      <c r="G149" s="2">
        <f>VLOOKUP(B149,'[1]Gửi Trang'!$B$2:G$431,6,0)</f>
        <v>14</v>
      </c>
      <c r="H149" s="15">
        <f>VLOOKUP(B149,'[1]Gửi Trang'!B$2:H$431,7,0)</f>
        <v>5810000</v>
      </c>
      <c r="I149" s="2">
        <v>70</v>
      </c>
      <c r="J149" s="49">
        <f>1400000*5*70%</f>
        <v>4900000</v>
      </c>
      <c r="K149" s="2">
        <v>12.5</v>
      </c>
      <c r="L149" s="44">
        <f t="shared" si="6"/>
        <v>726250</v>
      </c>
      <c r="M149" s="2">
        <f t="shared" si="7"/>
        <v>82.5</v>
      </c>
      <c r="N149" s="45">
        <f t="shared" si="8"/>
        <v>5626250</v>
      </c>
    </row>
    <row r="150" spans="1:14" ht="21" customHeight="1" x14ac:dyDescent="0.25">
      <c r="A150" s="2">
        <v>146</v>
      </c>
      <c r="B150" s="2">
        <v>11173293</v>
      </c>
      <c r="C150" s="22" t="s">
        <v>158</v>
      </c>
      <c r="D150" s="23" t="s">
        <v>481</v>
      </c>
      <c r="E150" s="23" t="s">
        <v>700</v>
      </c>
      <c r="F150" s="23" t="s">
        <v>673</v>
      </c>
      <c r="G150" s="2">
        <f>VLOOKUP(B150,'[1]Gửi Trang'!$B$2:G$431,6,0)</f>
        <v>19</v>
      </c>
      <c r="H150" s="15">
        <f>VLOOKUP(B150,'[1]Gửi Trang'!B$2:H$431,7,0)</f>
        <v>9595000</v>
      </c>
      <c r="I150" s="2">
        <v>70</v>
      </c>
      <c r="J150" s="49">
        <f>5*1650000*70%</f>
        <v>5775000</v>
      </c>
      <c r="K150" s="2">
        <v>12.5</v>
      </c>
      <c r="L150" s="44">
        <f t="shared" si="6"/>
        <v>1199375</v>
      </c>
      <c r="M150" s="2">
        <f t="shared" si="7"/>
        <v>82.5</v>
      </c>
      <c r="N150" s="45">
        <f t="shared" si="8"/>
        <v>6974375</v>
      </c>
    </row>
    <row r="151" spans="1:14" ht="21" customHeight="1" x14ac:dyDescent="0.25">
      <c r="A151" s="2">
        <v>147</v>
      </c>
      <c r="B151" s="2">
        <v>11191900</v>
      </c>
      <c r="C151" s="22" t="s">
        <v>482</v>
      </c>
      <c r="D151" s="23" t="s">
        <v>322</v>
      </c>
      <c r="E151" s="43" t="s">
        <v>6</v>
      </c>
      <c r="F151" s="23" t="s">
        <v>673</v>
      </c>
      <c r="G151" s="2">
        <f>VLOOKUP(B151,'[1]Gửi Trang'!$B$2:G$431,6,0)</f>
        <v>16</v>
      </c>
      <c r="H151" s="15">
        <f>VLOOKUP(B151,'[1]Gửi Trang'!B$2:H$431,7,0)</f>
        <v>9040000</v>
      </c>
      <c r="I151" s="2">
        <v>70</v>
      </c>
      <c r="J151" s="49">
        <f>1900000*5*70%</f>
        <v>6650000</v>
      </c>
      <c r="K151" s="2">
        <v>12.5</v>
      </c>
      <c r="L151" s="44">
        <f t="shared" si="6"/>
        <v>1130000</v>
      </c>
      <c r="M151" s="2">
        <f t="shared" si="7"/>
        <v>82.5</v>
      </c>
      <c r="N151" s="45">
        <f t="shared" si="8"/>
        <v>7780000</v>
      </c>
    </row>
    <row r="152" spans="1:14" ht="21" customHeight="1" x14ac:dyDescent="0.25">
      <c r="A152" s="2">
        <v>148</v>
      </c>
      <c r="B152" s="2">
        <v>11175376</v>
      </c>
      <c r="C152" s="22" t="s">
        <v>145</v>
      </c>
      <c r="D152" s="23" t="s">
        <v>481</v>
      </c>
      <c r="E152" s="23" t="s">
        <v>700</v>
      </c>
      <c r="F152" s="23" t="s">
        <v>673</v>
      </c>
      <c r="G152" s="2">
        <f>VLOOKUP(B152,'[1]Gửi Trang'!$B$2:G$431,6,0)</f>
        <v>16</v>
      </c>
      <c r="H152" s="15">
        <f>VLOOKUP(B152,'[1]Gửi Trang'!B$2:H$431,7,0)</f>
        <v>8080000</v>
      </c>
      <c r="I152" s="2">
        <v>70</v>
      </c>
      <c r="J152" s="49">
        <f>5*1650000*70%</f>
        <v>5775000</v>
      </c>
      <c r="K152" s="2">
        <v>12.5</v>
      </c>
      <c r="L152" s="44">
        <f t="shared" si="6"/>
        <v>1010000</v>
      </c>
      <c r="M152" s="2">
        <f t="shared" si="7"/>
        <v>82.5</v>
      </c>
      <c r="N152" s="45">
        <f t="shared" si="8"/>
        <v>6785000</v>
      </c>
    </row>
    <row r="153" spans="1:14" ht="21" customHeight="1" x14ac:dyDescent="0.25">
      <c r="A153" s="2">
        <v>149</v>
      </c>
      <c r="B153" s="2">
        <v>11176292</v>
      </c>
      <c r="C153" s="22" t="s">
        <v>483</v>
      </c>
      <c r="D153" s="23" t="s">
        <v>484</v>
      </c>
      <c r="E153" s="43" t="s">
        <v>3</v>
      </c>
      <c r="F153" s="23" t="s">
        <v>673</v>
      </c>
      <c r="G153" s="2">
        <f>VLOOKUP(B153,'[1]Gửi Trang'!$B$2:G$431,6,0)</f>
        <v>24</v>
      </c>
      <c r="H153" s="15">
        <f>VLOOKUP(B153,'[1]Gửi Trang'!B$2:H$431,7,0)</f>
        <v>12120000</v>
      </c>
      <c r="I153" s="2">
        <v>70</v>
      </c>
      <c r="J153" s="49">
        <f>5*1650000*70%</f>
        <v>5775000</v>
      </c>
      <c r="K153" s="2">
        <v>12.5</v>
      </c>
      <c r="L153" s="44">
        <f t="shared" si="6"/>
        <v>1515000</v>
      </c>
      <c r="M153" s="2">
        <f t="shared" si="7"/>
        <v>82.5</v>
      </c>
      <c r="N153" s="45">
        <f t="shared" si="8"/>
        <v>7290000</v>
      </c>
    </row>
    <row r="154" spans="1:14" ht="21" customHeight="1" x14ac:dyDescent="0.25">
      <c r="A154" s="2">
        <v>150</v>
      </c>
      <c r="B154" s="2">
        <v>11190169</v>
      </c>
      <c r="C154" s="22" t="s">
        <v>485</v>
      </c>
      <c r="D154" s="23" t="s">
        <v>8</v>
      </c>
      <c r="E154" s="43" t="s">
        <v>8</v>
      </c>
      <c r="F154" s="23" t="s">
        <v>673</v>
      </c>
      <c r="G154" s="2">
        <f>VLOOKUP(B154,'[1]Gửi Trang'!$B$2:G$431,6,0)</f>
        <v>25</v>
      </c>
      <c r="H154" s="15">
        <f>VLOOKUP(B154,'[1]Gửi Trang'!B$2:H$431,7,0)</f>
        <v>12625000</v>
      </c>
      <c r="I154" s="2">
        <v>70</v>
      </c>
      <c r="J154" s="49">
        <f>1650000*5*70%</f>
        <v>5775000</v>
      </c>
      <c r="K154" s="2">
        <v>12.5</v>
      </c>
      <c r="L154" s="44">
        <f t="shared" si="6"/>
        <v>1578125</v>
      </c>
      <c r="M154" s="2">
        <f t="shared" si="7"/>
        <v>82.5</v>
      </c>
      <c r="N154" s="45">
        <f t="shared" si="8"/>
        <v>7353125</v>
      </c>
    </row>
    <row r="155" spans="1:14" ht="21" customHeight="1" x14ac:dyDescent="0.25">
      <c r="A155" s="2">
        <v>151</v>
      </c>
      <c r="B155" s="2">
        <v>11192741</v>
      </c>
      <c r="C155" s="22" t="s">
        <v>486</v>
      </c>
      <c r="D155" s="23" t="s">
        <v>487</v>
      </c>
      <c r="E155" s="23" t="s">
        <v>330</v>
      </c>
      <c r="F155" s="23" t="s">
        <v>673</v>
      </c>
      <c r="G155" s="2">
        <f>VLOOKUP(B155,'[1]Gửi Trang'!$B$2:G$431,6,0)</f>
        <v>17</v>
      </c>
      <c r="H155" s="15">
        <f>VLOOKUP(B155,'[1]Gửi Trang'!B$2:H$431,7,0)</f>
        <v>8585000</v>
      </c>
      <c r="I155" s="2">
        <v>70</v>
      </c>
      <c r="J155" s="49">
        <f>1650000*5*70%</f>
        <v>5775000</v>
      </c>
      <c r="K155" s="2">
        <v>12.5</v>
      </c>
      <c r="L155" s="44">
        <f t="shared" si="6"/>
        <v>1073125</v>
      </c>
      <c r="M155" s="2">
        <f t="shared" si="7"/>
        <v>82.5</v>
      </c>
      <c r="N155" s="45">
        <f t="shared" si="8"/>
        <v>6848125</v>
      </c>
    </row>
    <row r="156" spans="1:14" ht="21" customHeight="1" x14ac:dyDescent="0.25">
      <c r="A156" s="2">
        <v>152</v>
      </c>
      <c r="B156" s="2">
        <v>11191903</v>
      </c>
      <c r="C156" s="22" t="s">
        <v>488</v>
      </c>
      <c r="D156" s="23" t="s">
        <v>489</v>
      </c>
      <c r="E156" s="43" t="s">
        <v>701</v>
      </c>
      <c r="F156" s="23" t="s">
        <v>673</v>
      </c>
      <c r="G156" s="2">
        <f>VLOOKUP(B156,'[1]Gửi Trang'!$B$2:G$431,6,0)</f>
        <v>14</v>
      </c>
      <c r="H156" s="15">
        <f>VLOOKUP(B156,'[1]Gửi Trang'!B$2:H$431,7,0)</f>
        <v>7070000</v>
      </c>
      <c r="I156" s="2">
        <v>70</v>
      </c>
      <c r="J156" s="49">
        <f>1650000*5*70%</f>
        <v>5775000</v>
      </c>
      <c r="K156" s="2">
        <v>12.5</v>
      </c>
      <c r="L156" s="44">
        <f t="shared" si="6"/>
        <v>883750</v>
      </c>
      <c r="M156" s="2">
        <f t="shared" si="7"/>
        <v>82.5</v>
      </c>
      <c r="N156" s="45">
        <f t="shared" si="8"/>
        <v>6658750</v>
      </c>
    </row>
    <row r="157" spans="1:14" ht="21" customHeight="1" x14ac:dyDescent="0.25">
      <c r="A157" s="2">
        <v>153</v>
      </c>
      <c r="B157" s="2">
        <v>11186384</v>
      </c>
      <c r="C157" s="22" t="s">
        <v>269</v>
      </c>
      <c r="D157" s="23" t="s">
        <v>267</v>
      </c>
      <c r="E157" s="23" t="s">
        <v>445</v>
      </c>
      <c r="F157" s="23" t="s">
        <v>673</v>
      </c>
      <c r="G157" s="2">
        <f>VLOOKUP(B157,'[1]Gửi Trang'!$B$2:G$431,6,0)</f>
        <v>23</v>
      </c>
      <c r="H157" s="15">
        <f>VLOOKUP(B157,'[1]Gửi Trang'!B$2:H$431,7,0)</f>
        <v>11615000</v>
      </c>
      <c r="I157" s="2">
        <v>70</v>
      </c>
      <c r="J157" s="49">
        <f>1650000*5*70%</f>
        <v>5775000</v>
      </c>
      <c r="K157" s="2">
        <v>12.5</v>
      </c>
      <c r="L157" s="44">
        <f t="shared" si="6"/>
        <v>1451875</v>
      </c>
      <c r="M157" s="2">
        <f t="shared" si="7"/>
        <v>82.5</v>
      </c>
      <c r="N157" s="45">
        <f t="shared" si="8"/>
        <v>7226875</v>
      </c>
    </row>
    <row r="158" spans="1:14" ht="21" customHeight="1" x14ac:dyDescent="0.25">
      <c r="A158" s="2">
        <v>154</v>
      </c>
      <c r="B158" s="2">
        <v>11176275</v>
      </c>
      <c r="C158" s="22" t="s">
        <v>259</v>
      </c>
      <c r="D158" s="23" t="s">
        <v>260</v>
      </c>
      <c r="E158" s="23" t="s">
        <v>469</v>
      </c>
      <c r="F158" s="23" t="s">
        <v>673</v>
      </c>
      <c r="G158" s="2">
        <f>VLOOKUP(B158,'[1]Gửi Trang'!$B$2:G$431,6,0)</f>
        <v>23</v>
      </c>
      <c r="H158" s="15">
        <f>VLOOKUP(B158,'[1]Gửi Trang'!B$2:H$431,7,0)</f>
        <v>11615000</v>
      </c>
      <c r="I158" s="2">
        <v>70</v>
      </c>
      <c r="J158" s="49">
        <f>1650000*5*70%</f>
        <v>5775000</v>
      </c>
      <c r="K158" s="2">
        <v>12.5</v>
      </c>
      <c r="L158" s="44">
        <f t="shared" si="6"/>
        <v>1451875</v>
      </c>
      <c r="M158" s="2">
        <f t="shared" si="7"/>
        <v>82.5</v>
      </c>
      <c r="N158" s="45">
        <f t="shared" si="8"/>
        <v>7226875</v>
      </c>
    </row>
    <row r="159" spans="1:14" ht="21" customHeight="1" x14ac:dyDescent="0.25">
      <c r="A159" s="2">
        <v>155</v>
      </c>
      <c r="B159" s="2">
        <v>11195712</v>
      </c>
      <c r="C159" s="22" t="s">
        <v>490</v>
      </c>
      <c r="D159" s="23" t="s">
        <v>491</v>
      </c>
      <c r="E159" s="23" t="s">
        <v>376</v>
      </c>
      <c r="F159" s="23" t="s">
        <v>673</v>
      </c>
      <c r="G159" s="2">
        <f>VLOOKUP(B159,'[1]Gửi Trang'!$B$2:G$431,6,0)</f>
        <v>16</v>
      </c>
      <c r="H159" s="15">
        <f>VLOOKUP(B159,'[1]Gửi Trang'!B$2:H$431,7,0)</f>
        <v>6640000</v>
      </c>
      <c r="I159" s="2">
        <v>70</v>
      </c>
      <c r="J159" s="49">
        <f>1400000*5*70%</f>
        <v>4900000</v>
      </c>
      <c r="K159" s="2">
        <v>12.5</v>
      </c>
      <c r="L159" s="44">
        <f t="shared" si="6"/>
        <v>830000</v>
      </c>
      <c r="M159" s="2">
        <f t="shared" si="7"/>
        <v>82.5</v>
      </c>
      <c r="N159" s="45">
        <f t="shared" si="8"/>
        <v>5730000</v>
      </c>
    </row>
    <row r="160" spans="1:14" ht="21" customHeight="1" x14ac:dyDescent="0.25">
      <c r="A160" s="2">
        <v>156</v>
      </c>
      <c r="B160" s="2">
        <v>11194411</v>
      </c>
      <c r="C160" s="22" t="s">
        <v>492</v>
      </c>
      <c r="D160" s="23" t="s">
        <v>493</v>
      </c>
      <c r="E160" s="43" t="s">
        <v>6</v>
      </c>
      <c r="F160" s="23" t="s">
        <v>673</v>
      </c>
      <c r="G160" s="2">
        <f>VLOOKUP(B160,'[1]Gửi Trang'!$B$2:G$431,6,0)</f>
        <v>19</v>
      </c>
      <c r="H160" s="15">
        <f>VLOOKUP(B160,'[1]Gửi Trang'!B$2:H$431,7,0)</f>
        <v>10735000</v>
      </c>
      <c r="I160" s="2">
        <v>70</v>
      </c>
      <c r="J160" s="49">
        <f>1650000*5*70%</f>
        <v>5775000</v>
      </c>
      <c r="K160" s="2">
        <v>12.5</v>
      </c>
      <c r="L160" s="44">
        <f t="shared" si="6"/>
        <v>1341875</v>
      </c>
      <c r="M160" s="2">
        <f t="shared" si="7"/>
        <v>82.5</v>
      </c>
      <c r="N160" s="45">
        <f t="shared" si="8"/>
        <v>7116875</v>
      </c>
    </row>
    <row r="161" spans="1:14" ht="21" customHeight="1" x14ac:dyDescent="0.25">
      <c r="A161" s="2">
        <v>157</v>
      </c>
      <c r="B161" s="2">
        <v>11176302</v>
      </c>
      <c r="C161" s="22" t="s">
        <v>494</v>
      </c>
      <c r="D161" s="23" t="s">
        <v>495</v>
      </c>
      <c r="E161" s="23" t="s">
        <v>376</v>
      </c>
      <c r="F161" s="23" t="s">
        <v>673</v>
      </c>
      <c r="G161" s="2">
        <f>VLOOKUP(B161,'[1]Gửi Trang'!$B$2:G$431,6,0)</f>
        <v>23</v>
      </c>
      <c r="H161" s="15">
        <f>VLOOKUP(B161,'[1]Gửi Trang'!B$2:H$431,7,0)</f>
        <v>9545000</v>
      </c>
      <c r="I161" s="2">
        <v>70</v>
      </c>
      <c r="J161" s="49">
        <f>1400000*5*70%</f>
        <v>4900000</v>
      </c>
      <c r="K161" s="2">
        <v>12.5</v>
      </c>
      <c r="L161" s="44">
        <f t="shared" si="6"/>
        <v>1193125</v>
      </c>
      <c r="M161" s="2">
        <f t="shared" si="7"/>
        <v>82.5</v>
      </c>
      <c r="N161" s="45">
        <f t="shared" si="8"/>
        <v>6093125</v>
      </c>
    </row>
    <row r="162" spans="1:14" ht="21" customHeight="1" x14ac:dyDescent="0.25">
      <c r="A162" s="2">
        <v>158</v>
      </c>
      <c r="B162" s="2">
        <v>11162666</v>
      </c>
      <c r="C162" s="22" t="s">
        <v>496</v>
      </c>
      <c r="D162" s="23" t="s">
        <v>497</v>
      </c>
      <c r="E162" s="43" t="s">
        <v>6</v>
      </c>
      <c r="F162" s="23" t="s">
        <v>673</v>
      </c>
      <c r="G162" s="2">
        <f>VLOOKUP(B162,'[1]Gửi Trang'!$B$2:G$431,6,0)</f>
        <v>12</v>
      </c>
      <c r="H162" s="15">
        <f>VLOOKUP(B162,'[1]Gửi Trang'!B$2:H$431,7,0)</f>
        <v>6060000</v>
      </c>
      <c r="I162" s="2">
        <v>70</v>
      </c>
      <c r="J162" s="49">
        <f>1650000*5*70%</f>
        <v>5775000</v>
      </c>
      <c r="K162" s="2">
        <v>12.5</v>
      </c>
      <c r="L162" s="44">
        <f t="shared" si="6"/>
        <v>757500</v>
      </c>
      <c r="M162" s="2">
        <f t="shared" si="7"/>
        <v>82.5</v>
      </c>
      <c r="N162" s="45">
        <f t="shared" si="8"/>
        <v>6532500</v>
      </c>
    </row>
    <row r="163" spans="1:14" ht="21" customHeight="1" x14ac:dyDescent="0.25">
      <c r="A163" s="2">
        <v>159</v>
      </c>
      <c r="B163" s="2">
        <v>11183033</v>
      </c>
      <c r="C163" s="22" t="s">
        <v>498</v>
      </c>
      <c r="D163" s="23" t="s">
        <v>499</v>
      </c>
      <c r="E163" s="43" t="s">
        <v>6</v>
      </c>
      <c r="F163" s="23" t="s">
        <v>673</v>
      </c>
      <c r="G163" s="2">
        <f>VLOOKUP(B163,'[1]Gửi Trang'!$B$2:G$431,6,0)</f>
        <v>14</v>
      </c>
      <c r="H163" s="15">
        <f>VLOOKUP(B163,'[1]Gửi Trang'!B$2:H$431,7,0)</f>
        <v>7910000</v>
      </c>
      <c r="I163" s="2">
        <v>70</v>
      </c>
      <c r="J163" s="49">
        <f>1900000*5*70%</f>
        <v>6650000</v>
      </c>
      <c r="K163" s="2">
        <v>12.5</v>
      </c>
      <c r="L163" s="44">
        <f t="shared" si="6"/>
        <v>988750</v>
      </c>
      <c r="M163" s="2">
        <f t="shared" si="7"/>
        <v>82.5</v>
      </c>
      <c r="N163" s="45">
        <f t="shared" si="8"/>
        <v>7638750</v>
      </c>
    </row>
    <row r="164" spans="1:14" ht="21" customHeight="1" x14ac:dyDescent="0.25">
      <c r="A164" s="2">
        <v>160</v>
      </c>
      <c r="B164" s="2">
        <v>11195831</v>
      </c>
      <c r="C164" s="22" t="s">
        <v>500</v>
      </c>
      <c r="D164" s="23" t="s">
        <v>501</v>
      </c>
      <c r="E164" s="43" t="s">
        <v>6</v>
      </c>
      <c r="F164" s="23" t="s">
        <v>673</v>
      </c>
      <c r="G164" s="2">
        <f>VLOOKUP(B164,'[1]Gửi Trang'!$B$2:G$431,6,0)</f>
        <v>16</v>
      </c>
      <c r="H164" s="15">
        <f>VLOOKUP(B164,'[1]Gửi Trang'!B$2:H$431,7,0)</f>
        <v>9040000</v>
      </c>
      <c r="I164" s="2">
        <v>70</v>
      </c>
      <c r="J164" s="49">
        <f>1900000*5*70%</f>
        <v>6650000</v>
      </c>
      <c r="K164" s="2">
        <v>12.5</v>
      </c>
      <c r="L164" s="44">
        <f t="shared" si="6"/>
        <v>1130000</v>
      </c>
      <c r="M164" s="2">
        <f t="shared" si="7"/>
        <v>82.5</v>
      </c>
      <c r="N164" s="45">
        <f t="shared" si="8"/>
        <v>7780000</v>
      </c>
    </row>
    <row r="165" spans="1:14" ht="21" customHeight="1" x14ac:dyDescent="0.25">
      <c r="A165" s="2">
        <v>161</v>
      </c>
      <c r="B165" s="2">
        <v>11192863</v>
      </c>
      <c r="C165" s="22" t="s">
        <v>502</v>
      </c>
      <c r="D165" s="23" t="s">
        <v>17</v>
      </c>
      <c r="E165" s="23" t="s">
        <v>330</v>
      </c>
      <c r="F165" s="23" t="s">
        <v>673</v>
      </c>
      <c r="G165" s="2">
        <f>VLOOKUP(B165,'[1]Gửi Trang'!$B$2:G$431,6,0)</f>
        <v>18</v>
      </c>
      <c r="H165" s="15">
        <f>VLOOKUP(B165,'[1]Gửi Trang'!B$2:H$431,7,0)</f>
        <v>10170000</v>
      </c>
      <c r="I165" s="2">
        <v>70</v>
      </c>
      <c r="J165" s="49">
        <f>1900000*5*70%</f>
        <v>6650000</v>
      </c>
      <c r="K165" s="2">
        <v>12.5</v>
      </c>
      <c r="L165" s="44">
        <f t="shared" si="6"/>
        <v>1271250</v>
      </c>
      <c r="M165" s="2">
        <f t="shared" si="7"/>
        <v>82.5</v>
      </c>
      <c r="N165" s="45">
        <f t="shared" si="8"/>
        <v>7921250</v>
      </c>
    </row>
    <row r="166" spans="1:14" ht="21" customHeight="1" x14ac:dyDescent="0.25">
      <c r="A166" s="2">
        <v>162</v>
      </c>
      <c r="B166" s="2">
        <v>11192634</v>
      </c>
      <c r="C166" s="22" t="s">
        <v>252</v>
      </c>
      <c r="D166" s="23" t="s">
        <v>503</v>
      </c>
      <c r="E166" s="23" t="s">
        <v>330</v>
      </c>
      <c r="F166" s="23" t="s">
        <v>673</v>
      </c>
      <c r="G166" s="2">
        <f>VLOOKUP(B166,'[1]Gửi Trang'!$B$2:G$431,6,0)</f>
        <v>17</v>
      </c>
      <c r="H166" s="15">
        <f>VLOOKUP(B166,'[1]Gửi Trang'!B$2:H$431,7,0)</f>
        <v>8585000</v>
      </c>
      <c r="I166" s="2">
        <v>70</v>
      </c>
      <c r="J166" s="49">
        <f>1650000*5*70%</f>
        <v>5775000</v>
      </c>
      <c r="K166" s="2">
        <v>12.5</v>
      </c>
      <c r="L166" s="44">
        <f t="shared" si="6"/>
        <v>1073125</v>
      </c>
      <c r="M166" s="2">
        <f t="shared" si="7"/>
        <v>82.5</v>
      </c>
      <c r="N166" s="45">
        <f t="shared" si="8"/>
        <v>6848125</v>
      </c>
    </row>
    <row r="167" spans="1:14" ht="21" customHeight="1" x14ac:dyDescent="0.25">
      <c r="A167" s="2">
        <v>163</v>
      </c>
      <c r="B167" s="2">
        <v>11163223</v>
      </c>
      <c r="C167" s="22" t="s">
        <v>183</v>
      </c>
      <c r="D167" s="23" t="s">
        <v>504</v>
      </c>
      <c r="E167" s="23" t="s">
        <v>376</v>
      </c>
      <c r="F167" s="23" t="s">
        <v>673</v>
      </c>
      <c r="G167" s="2">
        <f>VLOOKUP(B167,'[1]Gửi Trang'!$B$2:G$431,6,0)</f>
        <v>10</v>
      </c>
      <c r="H167" s="15">
        <f>VLOOKUP(B167,'[1]Gửi Trang'!B$2:H$431,7,0)</f>
        <v>4150000</v>
      </c>
      <c r="I167" s="2">
        <v>70</v>
      </c>
      <c r="J167" s="49">
        <f>1400000*5*70%</f>
        <v>4900000</v>
      </c>
      <c r="K167" s="2">
        <v>12.5</v>
      </c>
      <c r="L167" s="44">
        <f t="shared" si="6"/>
        <v>518750</v>
      </c>
      <c r="M167" s="2">
        <f t="shared" si="7"/>
        <v>82.5</v>
      </c>
      <c r="N167" s="45">
        <f t="shared" si="8"/>
        <v>5418750</v>
      </c>
    </row>
    <row r="168" spans="1:14" ht="21" customHeight="1" x14ac:dyDescent="0.25">
      <c r="A168" s="2">
        <v>164</v>
      </c>
      <c r="B168" s="2">
        <v>11193764</v>
      </c>
      <c r="C168" s="22" t="s">
        <v>16</v>
      </c>
      <c r="D168" s="23" t="s">
        <v>17</v>
      </c>
      <c r="E168" s="23" t="s">
        <v>330</v>
      </c>
      <c r="F168" s="23" t="s">
        <v>673</v>
      </c>
      <c r="G168" s="2">
        <f>VLOOKUP(B168,'[1]Gửi Trang'!$B$2:G$431,6,0)</f>
        <v>16</v>
      </c>
      <c r="H168" s="15">
        <f>VLOOKUP(B168,'[1]Gửi Trang'!B$2:H$431,7,0)</f>
        <v>9040000</v>
      </c>
      <c r="I168" s="2">
        <v>70</v>
      </c>
      <c r="J168" s="49">
        <f>1900000*5*70%</f>
        <v>6650000</v>
      </c>
      <c r="K168" s="2">
        <v>12.5</v>
      </c>
      <c r="L168" s="44">
        <f t="shared" si="6"/>
        <v>1130000</v>
      </c>
      <c r="M168" s="2">
        <f t="shared" si="7"/>
        <v>82.5</v>
      </c>
      <c r="N168" s="45">
        <f t="shared" si="8"/>
        <v>7780000</v>
      </c>
    </row>
    <row r="169" spans="1:14" ht="21" customHeight="1" x14ac:dyDescent="0.25">
      <c r="A169" s="2">
        <v>165</v>
      </c>
      <c r="B169" s="2">
        <v>11173718</v>
      </c>
      <c r="C169" s="22" t="s">
        <v>505</v>
      </c>
      <c r="D169" s="23" t="s">
        <v>452</v>
      </c>
      <c r="E169" s="23" t="s">
        <v>376</v>
      </c>
      <c r="F169" s="23" t="s">
        <v>673</v>
      </c>
      <c r="G169" s="2">
        <f>VLOOKUP(B169,'[1]Gửi Trang'!$B$2:G$431,6,0)</f>
        <v>21</v>
      </c>
      <c r="H169" s="15">
        <f>VLOOKUP(B169,'[1]Gửi Trang'!B$2:H$431,7,0)</f>
        <v>8715000</v>
      </c>
      <c r="I169" s="2">
        <v>70</v>
      </c>
      <c r="J169" s="49">
        <f>1400000*5*70%</f>
        <v>4900000</v>
      </c>
      <c r="K169" s="2">
        <v>12.5</v>
      </c>
      <c r="L169" s="44">
        <f t="shared" si="6"/>
        <v>1089375</v>
      </c>
      <c r="M169" s="2">
        <f t="shared" si="7"/>
        <v>82.5</v>
      </c>
      <c r="N169" s="45">
        <f t="shared" si="8"/>
        <v>5989375</v>
      </c>
    </row>
    <row r="170" spans="1:14" ht="21" customHeight="1" x14ac:dyDescent="0.25">
      <c r="A170" s="2">
        <v>166</v>
      </c>
      <c r="B170" s="2">
        <v>11171962</v>
      </c>
      <c r="C170" s="22" t="s">
        <v>506</v>
      </c>
      <c r="D170" s="23" t="s">
        <v>507</v>
      </c>
      <c r="E170" s="23" t="s">
        <v>69</v>
      </c>
      <c r="F170" s="23" t="s">
        <v>673</v>
      </c>
      <c r="G170" s="2">
        <f>VLOOKUP(B170,'[1]Gửi Trang'!$B$2:G$431,6,0)</f>
        <v>20</v>
      </c>
      <c r="H170" s="15">
        <f>VLOOKUP(B170,'[1]Gửi Trang'!B$2:H$431,7,0)</f>
        <v>10100000</v>
      </c>
      <c r="I170" s="2">
        <v>70</v>
      </c>
      <c r="J170" s="49">
        <f>1650000*5*70%</f>
        <v>5775000</v>
      </c>
      <c r="K170" s="2">
        <v>12.5</v>
      </c>
      <c r="L170" s="44">
        <f t="shared" si="6"/>
        <v>1262500</v>
      </c>
      <c r="M170" s="2">
        <f t="shared" si="7"/>
        <v>82.5</v>
      </c>
      <c r="N170" s="45">
        <f t="shared" si="8"/>
        <v>7037500</v>
      </c>
    </row>
    <row r="171" spans="1:14" ht="21" customHeight="1" x14ac:dyDescent="0.25">
      <c r="A171" s="2">
        <v>167</v>
      </c>
      <c r="B171" s="2">
        <v>11166234</v>
      </c>
      <c r="C171" s="22" t="s">
        <v>261</v>
      </c>
      <c r="D171" s="23" t="s">
        <v>508</v>
      </c>
      <c r="E171" s="43" t="s">
        <v>3</v>
      </c>
      <c r="F171" s="23" t="s">
        <v>673</v>
      </c>
      <c r="G171" s="2">
        <f>VLOOKUP(B171,'[1]Gửi Trang'!$B$2:G$431,6,0)</f>
        <v>10</v>
      </c>
      <c r="H171" s="15">
        <f>VLOOKUP(B171,'[1]Gửi Trang'!B$2:H$431,7,0)</f>
        <v>5050000</v>
      </c>
      <c r="I171" s="2">
        <v>70</v>
      </c>
      <c r="J171" s="49">
        <f>5*1650000*70%</f>
        <v>5775000</v>
      </c>
      <c r="K171" s="2">
        <v>12.5</v>
      </c>
      <c r="L171" s="44">
        <f t="shared" si="6"/>
        <v>631250</v>
      </c>
      <c r="M171" s="2">
        <f t="shared" si="7"/>
        <v>82.5</v>
      </c>
      <c r="N171" s="45">
        <f t="shared" si="8"/>
        <v>6406250</v>
      </c>
    </row>
    <row r="172" spans="1:14" ht="21" customHeight="1" x14ac:dyDescent="0.25">
      <c r="A172" s="2">
        <v>168</v>
      </c>
      <c r="B172" s="2">
        <v>11195335</v>
      </c>
      <c r="C172" s="22" t="s">
        <v>509</v>
      </c>
      <c r="D172" s="23" t="s">
        <v>493</v>
      </c>
      <c r="E172" s="43" t="s">
        <v>6</v>
      </c>
      <c r="F172" s="23" t="s">
        <v>673</v>
      </c>
      <c r="G172" s="2">
        <f>VLOOKUP(B172,'[1]Gửi Trang'!$B$2:G$431,6,0)</f>
        <v>19</v>
      </c>
      <c r="H172" s="15">
        <f>VLOOKUP(B172,'[1]Gửi Trang'!B$2:H$431,7,0)</f>
        <v>10735000</v>
      </c>
      <c r="I172" s="2">
        <v>70</v>
      </c>
      <c r="J172" s="49">
        <f>1650000*5*70%</f>
        <v>5775000</v>
      </c>
      <c r="K172" s="2">
        <v>12.5</v>
      </c>
      <c r="L172" s="44">
        <f t="shared" si="6"/>
        <v>1341875</v>
      </c>
      <c r="M172" s="2">
        <f t="shared" si="7"/>
        <v>82.5</v>
      </c>
      <c r="N172" s="45">
        <f t="shared" si="8"/>
        <v>7116875</v>
      </c>
    </row>
    <row r="173" spans="1:14" ht="21" customHeight="1" x14ac:dyDescent="0.25">
      <c r="A173" s="2">
        <v>169</v>
      </c>
      <c r="B173" s="2">
        <v>11195183</v>
      </c>
      <c r="C173" s="22" t="s">
        <v>510</v>
      </c>
      <c r="D173" s="23" t="s">
        <v>493</v>
      </c>
      <c r="E173" s="43" t="s">
        <v>6</v>
      </c>
      <c r="F173" s="23" t="s">
        <v>673</v>
      </c>
      <c r="G173" s="2">
        <f>VLOOKUP(B173,'[1]Gửi Trang'!$B$2:G$431,6,0)</f>
        <v>19</v>
      </c>
      <c r="H173" s="15">
        <f>VLOOKUP(B173,'[1]Gửi Trang'!B$2:H$431,7,0)</f>
        <v>10735000</v>
      </c>
      <c r="I173" s="2">
        <v>70</v>
      </c>
      <c r="J173" s="49">
        <f>1650000*5*70%</f>
        <v>5775000</v>
      </c>
      <c r="K173" s="2">
        <v>12.5</v>
      </c>
      <c r="L173" s="44">
        <f t="shared" si="6"/>
        <v>1341875</v>
      </c>
      <c r="M173" s="2">
        <f t="shared" si="7"/>
        <v>82.5</v>
      </c>
      <c r="N173" s="45">
        <f t="shared" si="8"/>
        <v>7116875</v>
      </c>
    </row>
    <row r="174" spans="1:14" ht="21" customHeight="1" x14ac:dyDescent="0.25">
      <c r="A174" s="2">
        <v>170</v>
      </c>
      <c r="B174" s="2">
        <v>11197058</v>
      </c>
      <c r="C174" s="22" t="s">
        <v>511</v>
      </c>
      <c r="D174" s="23" t="s">
        <v>17</v>
      </c>
      <c r="E174" s="23" t="s">
        <v>330</v>
      </c>
      <c r="F174" s="23" t="s">
        <v>673</v>
      </c>
      <c r="G174" s="2">
        <f>VLOOKUP(B174,'[1]Gửi Trang'!$B$2:G$431,6,0)</f>
        <v>16</v>
      </c>
      <c r="H174" s="15">
        <f>VLOOKUP(B174,'[1]Gửi Trang'!B$2:H$431,7,0)</f>
        <v>9040000</v>
      </c>
      <c r="I174" s="2">
        <v>70</v>
      </c>
      <c r="J174" s="49">
        <f>1900000*5*70%</f>
        <v>6650000</v>
      </c>
      <c r="K174" s="2">
        <v>12.5</v>
      </c>
      <c r="L174" s="44">
        <f t="shared" si="6"/>
        <v>1130000</v>
      </c>
      <c r="M174" s="2">
        <f t="shared" si="7"/>
        <v>82.5</v>
      </c>
      <c r="N174" s="45">
        <f t="shared" si="8"/>
        <v>7780000</v>
      </c>
    </row>
    <row r="175" spans="1:14" ht="21" customHeight="1" x14ac:dyDescent="0.25">
      <c r="A175" s="2">
        <v>171</v>
      </c>
      <c r="B175" s="2">
        <v>11176251</v>
      </c>
      <c r="C175" s="22" t="s">
        <v>46</v>
      </c>
      <c r="D175" s="23" t="s">
        <v>471</v>
      </c>
      <c r="E175" s="43" t="s">
        <v>702</v>
      </c>
      <c r="F175" s="23" t="s">
        <v>673</v>
      </c>
      <c r="G175" s="2">
        <f>VLOOKUP(B175,'[1]Gửi Trang'!$B$2:G$431,6,0)</f>
        <v>22</v>
      </c>
      <c r="H175" s="15">
        <f>VLOOKUP(B175,'[1]Gửi Trang'!B$2:H$431,7,0)</f>
        <v>12430000</v>
      </c>
      <c r="I175" s="2">
        <v>70</v>
      </c>
      <c r="J175" s="49">
        <f>1900000*5*70%</f>
        <v>6650000</v>
      </c>
      <c r="K175" s="2">
        <v>12.5</v>
      </c>
      <c r="L175" s="44">
        <f t="shared" si="6"/>
        <v>1553750</v>
      </c>
      <c r="M175" s="2">
        <f t="shared" si="7"/>
        <v>82.5</v>
      </c>
      <c r="N175" s="45">
        <f t="shared" si="8"/>
        <v>8203750</v>
      </c>
    </row>
    <row r="176" spans="1:14" ht="21" customHeight="1" x14ac:dyDescent="0.25">
      <c r="A176" s="2">
        <v>172</v>
      </c>
      <c r="B176" s="2">
        <v>11186391</v>
      </c>
      <c r="C176" s="22" t="s">
        <v>314</v>
      </c>
      <c r="D176" s="23" t="s">
        <v>267</v>
      </c>
      <c r="E176" s="23" t="s">
        <v>445</v>
      </c>
      <c r="F176" s="23" t="s">
        <v>673</v>
      </c>
      <c r="G176" s="2">
        <f>VLOOKUP(B176,'[1]Gửi Trang'!$B$2:G$431,6,0)</f>
        <v>20</v>
      </c>
      <c r="H176" s="15">
        <f>VLOOKUP(B176,'[1]Gửi Trang'!B$2:H$431,7,0)</f>
        <v>10100000</v>
      </c>
      <c r="I176" s="2">
        <v>70</v>
      </c>
      <c r="J176" s="49">
        <f>1650000*5*70%</f>
        <v>5775000</v>
      </c>
      <c r="K176" s="2">
        <v>12.5</v>
      </c>
      <c r="L176" s="44">
        <f t="shared" si="6"/>
        <v>1262500</v>
      </c>
      <c r="M176" s="2">
        <f t="shared" si="7"/>
        <v>82.5</v>
      </c>
      <c r="N176" s="45">
        <f t="shared" si="8"/>
        <v>7037500</v>
      </c>
    </row>
    <row r="177" spans="1:14" ht="21" customHeight="1" x14ac:dyDescent="0.25">
      <c r="A177" s="2">
        <v>173</v>
      </c>
      <c r="B177" s="2">
        <v>11165269</v>
      </c>
      <c r="C177" s="22" t="s">
        <v>514</v>
      </c>
      <c r="D177" s="23" t="s">
        <v>515</v>
      </c>
      <c r="E177" s="23" t="s">
        <v>69</v>
      </c>
      <c r="F177" s="23" t="s">
        <v>673</v>
      </c>
      <c r="G177" s="2">
        <f>VLOOKUP(B177,'[1]Gửi Trang'!$B$2:G$431,6,0)</f>
        <v>10</v>
      </c>
      <c r="H177" s="15">
        <f>VLOOKUP(B177,'[1]Gửi Trang'!B$2:H$431,7,0)</f>
        <v>4150000</v>
      </c>
      <c r="I177" s="2">
        <v>70</v>
      </c>
      <c r="J177" s="49">
        <f>1400000*5*70%</f>
        <v>4900000</v>
      </c>
      <c r="K177" s="2">
        <v>12.5</v>
      </c>
      <c r="L177" s="44">
        <f t="shared" si="6"/>
        <v>518750</v>
      </c>
      <c r="M177" s="2">
        <f t="shared" si="7"/>
        <v>82.5</v>
      </c>
      <c r="N177" s="45">
        <f t="shared" si="8"/>
        <v>5418750</v>
      </c>
    </row>
    <row r="178" spans="1:14" ht="21" customHeight="1" x14ac:dyDescent="0.25">
      <c r="A178" s="2">
        <v>174</v>
      </c>
      <c r="B178" s="2">
        <v>11176329</v>
      </c>
      <c r="C178" s="22" t="s">
        <v>516</v>
      </c>
      <c r="D178" s="23" t="s">
        <v>517</v>
      </c>
      <c r="E178" s="23" t="s">
        <v>469</v>
      </c>
      <c r="F178" s="23" t="s">
        <v>673</v>
      </c>
      <c r="G178" s="2">
        <f>VLOOKUP(B178,'[1]Gửi Trang'!$B$2:G$431,6,0)</f>
        <v>23</v>
      </c>
      <c r="H178" s="15">
        <f>VLOOKUP(B178,'[1]Gửi Trang'!B$2:H$431,7,0)</f>
        <v>11615000</v>
      </c>
      <c r="I178" s="2">
        <v>70</v>
      </c>
      <c r="J178" s="49">
        <f>1650000*5*70%</f>
        <v>5775000</v>
      </c>
      <c r="K178" s="2">
        <v>12.5</v>
      </c>
      <c r="L178" s="44">
        <f t="shared" si="6"/>
        <v>1451875</v>
      </c>
      <c r="M178" s="2">
        <f t="shared" si="7"/>
        <v>82.5</v>
      </c>
      <c r="N178" s="45">
        <f t="shared" si="8"/>
        <v>7226875</v>
      </c>
    </row>
    <row r="179" spans="1:14" ht="21" customHeight="1" x14ac:dyDescent="0.25">
      <c r="A179" s="2">
        <v>175</v>
      </c>
      <c r="B179" s="2">
        <v>11166294</v>
      </c>
      <c r="C179" s="22" t="s">
        <v>518</v>
      </c>
      <c r="D179" s="23" t="s">
        <v>519</v>
      </c>
      <c r="E179" s="23" t="s">
        <v>330</v>
      </c>
      <c r="F179" s="23" t="s">
        <v>673</v>
      </c>
      <c r="G179" s="2">
        <f>VLOOKUP(B179,'[1]Gửi Trang'!$B$2:G$431,6,0)</f>
        <v>18</v>
      </c>
      <c r="H179" s="15">
        <f>VLOOKUP(B179,'[1]Gửi Trang'!B$2:H$431,7,0)</f>
        <v>9090000</v>
      </c>
      <c r="I179" s="2">
        <v>70</v>
      </c>
      <c r="J179" s="49">
        <f>1650000*5*70%</f>
        <v>5775000</v>
      </c>
      <c r="K179" s="2">
        <v>12.5</v>
      </c>
      <c r="L179" s="44">
        <f t="shared" si="6"/>
        <v>1136250</v>
      </c>
      <c r="M179" s="2">
        <f t="shared" si="7"/>
        <v>82.5</v>
      </c>
      <c r="N179" s="45">
        <f t="shared" si="8"/>
        <v>6911250</v>
      </c>
    </row>
    <row r="180" spans="1:14" ht="21" customHeight="1" x14ac:dyDescent="0.25">
      <c r="A180" s="2">
        <v>176</v>
      </c>
      <c r="B180" s="2">
        <v>11164897</v>
      </c>
      <c r="C180" s="22" t="s">
        <v>520</v>
      </c>
      <c r="D180" s="23" t="s">
        <v>497</v>
      </c>
      <c r="E180" s="43" t="s">
        <v>6</v>
      </c>
      <c r="F180" s="23" t="s">
        <v>673</v>
      </c>
      <c r="G180" s="2">
        <f>VLOOKUP(B180,'[1]Gửi Trang'!$B$2:G$431,6,0)</f>
        <v>12</v>
      </c>
      <c r="H180" s="15">
        <f>VLOOKUP(B180,'[1]Gửi Trang'!B$2:H$431,7,0)</f>
        <v>6060000</v>
      </c>
      <c r="I180" s="2">
        <v>70</v>
      </c>
      <c r="J180" s="49">
        <f>1650000*5*70%</f>
        <v>5775000</v>
      </c>
      <c r="K180" s="2">
        <v>12.5</v>
      </c>
      <c r="L180" s="44">
        <f t="shared" si="6"/>
        <v>757500</v>
      </c>
      <c r="M180" s="2">
        <f t="shared" si="7"/>
        <v>82.5</v>
      </c>
      <c r="N180" s="45">
        <f t="shared" si="8"/>
        <v>6532500</v>
      </c>
    </row>
    <row r="181" spans="1:14" ht="21" customHeight="1" x14ac:dyDescent="0.25">
      <c r="A181" s="2">
        <v>177</v>
      </c>
      <c r="B181" s="2">
        <v>11192510</v>
      </c>
      <c r="C181" s="22" t="s">
        <v>521</v>
      </c>
      <c r="D181" s="23" t="s">
        <v>522</v>
      </c>
      <c r="E181" s="43" t="s">
        <v>60</v>
      </c>
      <c r="F181" s="23" t="s">
        <v>673</v>
      </c>
      <c r="G181" s="2">
        <f>VLOOKUP(B181,'[1]Gửi Trang'!$B$2:G$431,6,0)</f>
        <v>17</v>
      </c>
      <c r="H181" s="15">
        <f>VLOOKUP(B181,'[1]Gửi Trang'!B$2:H$431,7,0)</f>
        <v>8585000</v>
      </c>
      <c r="I181" s="2">
        <v>70</v>
      </c>
      <c r="J181" s="49">
        <f>5*1650000*70/100</f>
        <v>5775000</v>
      </c>
      <c r="K181" s="2">
        <v>12.5</v>
      </c>
      <c r="L181" s="44">
        <f t="shared" si="6"/>
        <v>1073125</v>
      </c>
      <c r="M181" s="2">
        <f t="shared" si="7"/>
        <v>82.5</v>
      </c>
      <c r="N181" s="45">
        <f t="shared" si="8"/>
        <v>6848125</v>
      </c>
    </row>
    <row r="182" spans="1:14" ht="21" customHeight="1" x14ac:dyDescent="0.25">
      <c r="A182" s="2">
        <v>178</v>
      </c>
      <c r="B182" s="2">
        <v>11190754</v>
      </c>
      <c r="C182" s="22" t="s">
        <v>523</v>
      </c>
      <c r="D182" s="23" t="s">
        <v>493</v>
      </c>
      <c r="E182" s="43" t="s">
        <v>6</v>
      </c>
      <c r="F182" s="23" t="s">
        <v>673</v>
      </c>
      <c r="G182" s="2">
        <f>VLOOKUP(B182,'[1]Gửi Trang'!$B$2:G$431,6,0)</f>
        <v>19</v>
      </c>
      <c r="H182" s="15">
        <f>VLOOKUP(B182,'[1]Gửi Trang'!B$2:H$431,7,0)</f>
        <v>10735000</v>
      </c>
      <c r="I182" s="2">
        <v>70</v>
      </c>
      <c r="J182" s="49">
        <f>1650000*5*70%</f>
        <v>5775000</v>
      </c>
      <c r="K182" s="2">
        <v>12.5</v>
      </c>
      <c r="L182" s="44">
        <f t="shared" si="6"/>
        <v>1341875</v>
      </c>
      <c r="M182" s="2">
        <f t="shared" si="7"/>
        <v>82.5</v>
      </c>
      <c r="N182" s="45">
        <f t="shared" si="8"/>
        <v>7116875</v>
      </c>
    </row>
    <row r="183" spans="1:14" ht="21" customHeight="1" x14ac:dyDescent="0.25">
      <c r="A183" s="2">
        <v>179</v>
      </c>
      <c r="B183" s="2">
        <v>11186397</v>
      </c>
      <c r="C183" s="22" t="s">
        <v>524</v>
      </c>
      <c r="D183" s="23" t="s">
        <v>456</v>
      </c>
      <c r="E183" s="23" t="s">
        <v>700</v>
      </c>
      <c r="F183" s="23" t="s">
        <v>673</v>
      </c>
      <c r="G183" s="2">
        <f>VLOOKUP(B183,'[1]Gửi Trang'!$B$2:G$431,6,0)</f>
        <v>21</v>
      </c>
      <c r="H183" s="15">
        <f>VLOOKUP(B183,'[1]Gửi Trang'!B$2:H$431,7,0)</f>
        <v>10605000</v>
      </c>
      <c r="I183" s="2">
        <v>70</v>
      </c>
      <c r="J183" s="49">
        <f>5*1650000*70%</f>
        <v>5775000</v>
      </c>
      <c r="K183" s="2">
        <v>12.5</v>
      </c>
      <c r="L183" s="44">
        <f t="shared" si="6"/>
        <v>1325625</v>
      </c>
      <c r="M183" s="2">
        <f t="shared" si="7"/>
        <v>82.5</v>
      </c>
      <c r="N183" s="45">
        <f t="shared" si="8"/>
        <v>7100625</v>
      </c>
    </row>
    <row r="184" spans="1:14" ht="21" customHeight="1" x14ac:dyDescent="0.25">
      <c r="A184" s="2">
        <v>180</v>
      </c>
      <c r="B184" s="2">
        <v>11182972</v>
      </c>
      <c r="C184" s="22" t="s">
        <v>525</v>
      </c>
      <c r="D184" s="23" t="s">
        <v>526</v>
      </c>
      <c r="E184" s="43" t="s">
        <v>60</v>
      </c>
      <c r="F184" s="23" t="s">
        <v>673</v>
      </c>
      <c r="G184" s="2">
        <f>VLOOKUP(B184,'[1]Gửi Trang'!$B$2:G$431,6,0)</f>
        <v>21</v>
      </c>
      <c r="H184" s="15">
        <f>VLOOKUP(B184,'[1]Gửi Trang'!B$2:H$431,7,0)</f>
        <v>10605000</v>
      </c>
      <c r="I184" s="2">
        <v>70</v>
      </c>
      <c r="J184" s="49">
        <f>5*1650000*70/100</f>
        <v>5775000</v>
      </c>
      <c r="K184" s="2">
        <v>12.5</v>
      </c>
      <c r="L184" s="44">
        <f t="shared" si="6"/>
        <v>1325625</v>
      </c>
      <c r="M184" s="2">
        <f t="shared" si="7"/>
        <v>82.5</v>
      </c>
      <c r="N184" s="45">
        <f t="shared" si="8"/>
        <v>7100625</v>
      </c>
    </row>
    <row r="185" spans="1:14" ht="21" customHeight="1" x14ac:dyDescent="0.25">
      <c r="A185" s="2">
        <v>181</v>
      </c>
      <c r="B185" s="2">
        <v>11190927</v>
      </c>
      <c r="C185" s="22" t="s">
        <v>527</v>
      </c>
      <c r="D185" s="23" t="s">
        <v>528</v>
      </c>
      <c r="E185" s="23" t="s">
        <v>700</v>
      </c>
      <c r="F185" s="23" t="s">
        <v>673</v>
      </c>
      <c r="G185" s="2">
        <f>VLOOKUP(B185,'[1]Gửi Trang'!$B$2:G$431,6,0)</f>
        <v>17</v>
      </c>
      <c r="H185" s="15">
        <f>VLOOKUP(B185,'[1]Gửi Trang'!B$2:H$431,7,0)</f>
        <v>8585000</v>
      </c>
      <c r="I185" s="2">
        <v>70</v>
      </c>
      <c r="J185" s="49">
        <f>5*1650000*70%</f>
        <v>5775000</v>
      </c>
      <c r="K185" s="2">
        <v>12.5</v>
      </c>
      <c r="L185" s="44">
        <f t="shared" si="6"/>
        <v>1073125</v>
      </c>
      <c r="M185" s="2">
        <f t="shared" si="7"/>
        <v>82.5</v>
      </c>
      <c r="N185" s="45">
        <f t="shared" si="8"/>
        <v>6848125</v>
      </c>
    </row>
    <row r="186" spans="1:14" ht="21" customHeight="1" x14ac:dyDescent="0.25">
      <c r="A186" s="2">
        <v>182</v>
      </c>
      <c r="B186" s="2">
        <v>11193133</v>
      </c>
      <c r="C186" s="22" t="s">
        <v>530</v>
      </c>
      <c r="D186" s="23" t="s">
        <v>53</v>
      </c>
      <c r="E186" s="43" t="s">
        <v>6</v>
      </c>
      <c r="F186" s="23" t="s">
        <v>673</v>
      </c>
      <c r="G186" s="2">
        <f>VLOOKUP(B186,'[1]Gửi Trang'!$B$2:G$431,6,0)</f>
        <v>18</v>
      </c>
      <c r="H186" s="15">
        <f>VLOOKUP(B186,'[1]Gửi Trang'!B$2:H$431,7,0)</f>
        <v>10170000</v>
      </c>
      <c r="I186" s="2">
        <v>70</v>
      </c>
      <c r="J186" s="49">
        <f>1900000*5*70%</f>
        <v>6650000</v>
      </c>
      <c r="K186" s="2">
        <v>12.5</v>
      </c>
      <c r="L186" s="44">
        <f t="shared" si="6"/>
        <v>1271250</v>
      </c>
      <c r="M186" s="2">
        <f t="shared" si="7"/>
        <v>82.5</v>
      </c>
      <c r="N186" s="45">
        <f t="shared" si="8"/>
        <v>7921250</v>
      </c>
    </row>
    <row r="187" spans="1:14" ht="21" customHeight="1" x14ac:dyDescent="0.25">
      <c r="A187" s="2">
        <v>183</v>
      </c>
      <c r="B187" s="2">
        <v>11185325</v>
      </c>
      <c r="C187" s="22" t="s">
        <v>136</v>
      </c>
      <c r="D187" s="23" t="s">
        <v>267</v>
      </c>
      <c r="E187" s="23" t="s">
        <v>445</v>
      </c>
      <c r="F187" s="23" t="s">
        <v>673</v>
      </c>
      <c r="G187" s="2">
        <f>VLOOKUP(B187,'[1]Gửi Trang'!$B$2:G$431,6,0)</f>
        <v>21</v>
      </c>
      <c r="H187" s="15">
        <f>VLOOKUP(B187,'[1]Gửi Trang'!B$2:H$431,7,0)</f>
        <v>10605000</v>
      </c>
      <c r="I187" s="2">
        <v>70</v>
      </c>
      <c r="J187" s="49">
        <f>1650000*5*70%</f>
        <v>5775000</v>
      </c>
      <c r="K187" s="2">
        <v>12.5</v>
      </c>
      <c r="L187" s="44">
        <f t="shared" si="6"/>
        <v>1325625</v>
      </c>
      <c r="M187" s="2">
        <f t="shared" si="7"/>
        <v>82.5</v>
      </c>
      <c r="N187" s="45">
        <f t="shared" si="8"/>
        <v>7100625</v>
      </c>
    </row>
    <row r="188" spans="1:14" ht="21" customHeight="1" x14ac:dyDescent="0.25">
      <c r="A188" s="2">
        <v>184</v>
      </c>
      <c r="B188" s="2">
        <v>11191026</v>
      </c>
      <c r="C188" s="22" t="s">
        <v>531</v>
      </c>
      <c r="D188" s="23" t="s">
        <v>493</v>
      </c>
      <c r="E188" s="43" t="s">
        <v>6</v>
      </c>
      <c r="F188" s="23" t="s">
        <v>673</v>
      </c>
      <c r="G188" s="2">
        <f>VLOOKUP(B188,'[1]Gửi Trang'!$B$2:G$431,6,0)</f>
        <v>19</v>
      </c>
      <c r="H188" s="15">
        <f>VLOOKUP(B188,'[1]Gửi Trang'!B$2:H$431,7,0)</f>
        <v>10735000</v>
      </c>
      <c r="I188" s="2">
        <v>70</v>
      </c>
      <c r="J188" s="49">
        <f>1650000*5*70%</f>
        <v>5775000</v>
      </c>
      <c r="K188" s="2">
        <v>12.5</v>
      </c>
      <c r="L188" s="44">
        <f t="shared" si="6"/>
        <v>1341875</v>
      </c>
      <c r="M188" s="2">
        <f t="shared" si="7"/>
        <v>82.5</v>
      </c>
      <c r="N188" s="45">
        <f t="shared" si="8"/>
        <v>7116875</v>
      </c>
    </row>
    <row r="189" spans="1:14" ht="21" customHeight="1" x14ac:dyDescent="0.25">
      <c r="A189" s="2">
        <v>185</v>
      </c>
      <c r="B189" s="2">
        <v>11186376</v>
      </c>
      <c r="C189" s="22" t="s">
        <v>532</v>
      </c>
      <c r="D189" s="23" t="s">
        <v>533</v>
      </c>
      <c r="E189" s="23" t="s">
        <v>469</v>
      </c>
      <c r="F189" s="23" t="s">
        <v>673</v>
      </c>
      <c r="G189" s="2">
        <f>VLOOKUP(B189,'[1]Gửi Trang'!$B$2:G$431,6,0)</f>
        <v>19</v>
      </c>
      <c r="H189" s="15">
        <f>VLOOKUP(B189,'[1]Gửi Trang'!B$2:H$431,7,0)</f>
        <v>9595000</v>
      </c>
      <c r="I189" s="2">
        <v>70</v>
      </c>
      <c r="J189" s="49">
        <f>1650000*5*70%</f>
        <v>5775000</v>
      </c>
      <c r="K189" s="2">
        <v>12.5</v>
      </c>
      <c r="L189" s="44">
        <f t="shared" si="6"/>
        <v>1199375</v>
      </c>
      <c r="M189" s="2">
        <f t="shared" si="7"/>
        <v>82.5</v>
      </c>
      <c r="N189" s="45">
        <f t="shared" si="8"/>
        <v>6974375</v>
      </c>
    </row>
    <row r="190" spans="1:14" ht="21" customHeight="1" x14ac:dyDescent="0.25">
      <c r="A190" s="2">
        <v>186</v>
      </c>
      <c r="B190" s="2">
        <v>11186377</v>
      </c>
      <c r="C190" s="22" t="s">
        <v>534</v>
      </c>
      <c r="D190" s="23" t="s">
        <v>535</v>
      </c>
      <c r="E190" s="23" t="s">
        <v>469</v>
      </c>
      <c r="F190" s="23" t="s">
        <v>673</v>
      </c>
      <c r="G190" s="2">
        <f>VLOOKUP(B190,'[1]Gửi Trang'!$B$2:G$431,6,0)</f>
        <v>14</v>
      </c>
      <c r="H190" s="15">
        <f>VLOOKUP(B190,'[1]Gửi Trang'!B$2:H$431,7,0)</f>
        <v>7070000</v>
      </c>
      <c r="I190" s="2">
        <v>70</v>
      </c>
      <c r="J190" s="49">
        <f>1650000*5*70%</f>
        <v>5775000</v>
      </c>
      <c r="K190" s="2">
        <v>12.5</v>
      </c>
      <c r="L190" s="44">
        <f t="shared" si="6"/>
        <v>883750</v>
      </c>
      <c r="M190" s="2">
        <f t="shared" si="7"/>
        <v>82.5</v>
      </c>
      <c r="N190" s="45">
        <f t="shared" si="8"/>
        <v>6658750</v>
      </c>
    </row>
    <row r="191" spans="1:14" ht="21" customHeight="1" x14ac:dyDescent="0.25">
      <c r="A191" s="2">
        <v>187</v>
      </c>
      <c r="B191" s="2">
        <v>11186375</v>
      </c>
      <c r="C191" s="22" t="s">
        <v>536</v>
      </c>
      <c r="D191" s="23" t="s">
        <v>537</v>
      </c>
      <c r="E191" s="23" t="s">
        <v>469</v>
      </c>
      <c r="F191" s="23" t="s">
        <v>673</v>
      </c>
      <c r="G191" s="2">
        <f>VLOOKUP(B191,'[1]Gửi Trang'!$B$2:G$431,6,0)</f>
        <v>18</v>
      </c>
      <c r="H191" s="15">
        <f>VLOOKUP(B191,'[1]Gửi Trang'!B$2:H$431,7,0)</f>
        <v>9090000</v>
      </c>
      <c r="I191" s="2">
        <v>70</v>
      </c>
      <c r="J191" s="49">
        <f>1650000*5*70%</f>
        <v>5775000</v>
      </c>
      <c r="K191" s="2">
        <v>12.5</v>
      </c>
      <c r="L191" s="44">
        <f t="shared" si="6"/>
        <v>1136250</v>
      </c>
      <c r="M191" s="2">
        <f t="shared" si="7"/>
        <v>82.5</v>
      </c>
      <c r="N191" s="45">
        <f t="shared" si="8"/>
        <v>6911250</v>
      </c>
    </row>
    <row r="192" spans="1:14" ht="21" customHeight="1" x14ac:dyDescent="0.25">
      <c r="A192" s="2">
        <v>188</v>
      </c>
      <c r="B192" s="2">
        <v>11182982</v>
      </c>
      <c r="C192" s="22" t="s">
        <v>211</v>
      </c>
      <c r="D192" s="23" t="s">
        <v>538</v>
      </c>
      <c r="E192" s="23" t="s">
        <v>700</v>
      </c>
      <c r="F192" s="23" t="s">
        <v>673</v>
      </c>
      <c r="G192" s="2">
        <f>VLOOKUP(B192,'[1]Gửi Trang'!$B$2:G$431,6,0)</f>
        <v>21</v>
      </c>
      <c r="H192" s="15">
        <f>VLOOKUP(B192,'[1]Gửi Trang'!B$2:H$431,7,0)</f>
        <v>10605000</v>
      </c>
      <c r="I192" s="2">
        <v>70</v>
      </c>
      <c r="J192" s="49">
        <f>5*1650000*70%</f>
        <v>5775000</v>
      </c>
      <c r="K192" s="2">
        <v>12.5</v>
      </c>
      <c r="L192" s="44">
        <f t="shared" si="6"/>
        <v>1325625</v>
      </c>
      <c r="M192" s="2">
        <f t="shared" si="7"/>
        <v>82.5</v>
      </c>
      <c r="N192" s="45">
        <f t="shared" si="8"/>
        <v>7100625</v>
      </c>
    </row>
    <row r="193" spans="1:14" ht="21" customHeight="1" x14ac:dyDescent="0.25">
      <c r="A193" s="2">
        <v>189</v>
      </c>
      <c r="B193" s="2">
        <v>11182339</v>
      </c>
      <c r="C193" s="22" t="s">
        <v>539</v>
      </c>
      <c r="D193" s="23" t="s">
        <v>256</v>
      </c>
      <c r="E193" s="23" t="s">
        <v>69</v>
      </c>
      <c r="F193" s="23" t="s">
        <v>673</v>
      </c>
      <c r="G193" s="2">
        <f>VLOOKUP(B193,'[1]Gửi Trang'!$B$2:G$431,6,0)</f>
        <v>18</v>
      </c>
      <c r="H193" s="15">
        <f>VLOOKUP(B193,'[1]Gửi Trang'!B$2:H$431,7,0)</f>
        <v>9090000</v>
      </c>
      <c r="I193" s="2">
        <v>70</v>
      </c>
      <c r="J193" s="49">
        <f>1650000*5*70%</f>
        <v>5775000</v>
      </c>
      <c r="K193" s="2">
        <v>12.5</v>
      </c>
      <c r="L193" s="44">
        <f t="shared" si="6"/>
        <v>1136250</v>
      </c>
      <c r="M193" s="2">
        <f t="shared" si="7"/>
        <v>82.5</v>
      </c>
      <c r="N193" s="45">
        <f t="shared" si="8"/>
        <v>6911250</v>
      </c>
    </row>
    <row r="194" spans="1:14" ht="21" customHeight="1" x14ac:dyDescent="0.25">
      <c r="A194" s="2">
        <v>190</v>
      </c>
      <c r="B194" s="2">
        <v>11186379</v>
      </c>
      <c r="C194" s="22" t="s">
        <v>540</v>
      </c>
      <c r="D194" s="23" t="s">
        <v>209</v>
      </c>
      <c r="E194" s="43" t="s">
        <v>702</v>
      </c>
      <c r="F194" s="23" t="s">
        <v>673</v>
      </c>
      <c r="G194" s="2">
        <f>VLOOKUP(B194,'[1]Gửi Trang'!$B$2:G$431,6,0)</f>
        <v>22</v>
      </c>
      <c r="H194" s="15">
        <f>VLOOKUP(B194,'[1]Gửi Trang'!B$2:H$431,7,0)</f>
        <v>12430000</v>
      </c>
      <c r="I194" s="2">
        <v>70</v>
      </c>
      <c r="J194" s="49">
        <f>1900000*5*70%</f>
        <v>6650000</v>
      </c>
      <c r="K194" s="2">
        <v>12.5</v>
      </c>
      <c r="L194" s="44">
        <f t="shared" si="6"/>
        <v>1553750</v>
      </c>
      <c r="M194" s="2">
        <f t="shared" si="7"/>
        <v>82.5</v>
      </c>
      <c r="N194" s="45">
        <f t="shared" si="8"/>
        <v>8203750</v>
      </c>
    </row>
    <row r="195" spans="1:14" ht="21" customHeight="1" x14ac:dyDescent="0.25">
      <c r="A195" s="2">
        <v>191</v>
      </c>
      <c r="B195" s="2">
        <v>11166283</v>
      </c>
      <c r="C195" s="22" t="s">
        <v>541</v>
      </c>
      <c r="D195" s="23" t="s">
        <v>542</v>
      </c>
      <c r="E195" s="43" t="s">
        <v>702</v>
      </c>
      <c r="F195" s="23" t="s">
        <v>673</v>
      </c>
      <c r="G195" s="2">
        <f>VLOOKUP(B195,'[1]Gửi Trang'!$B$2:G$431,6,0)</f>
        <v>12</v>
      </c>
      <c r="H195" s="15">
        <f>VLOOKUP(B195,'[1]Gửi Trang'!B$2:H$431,7,0)</f>
        <v>6780000</v>
      </c>
      <c r="I195" s="2">
        <v>70</v>
      </c>
      <c r="J195" s="49">
        <f>1900000*5*70%</f>
        <v>6650000</v>
      </c>
      <c r="K195" s="2">
        <v>12.5</v>
      </c>
      <c r="L195" s="44">
        <f t="shared" si="6"/>
        <v>847500</v>
      </c>
      <c r="M195" s="2">
        <f t="shared" si="7"/>
        <v>82.5</v>
      </c>
      <c r="N195" s="45">
        <f t="shared" si="8"/>
        <v>7497500</v>
      </c>
    </row>
    <row r="196" spans="1:14" ht="21" customHeight="1" x14ac:dyDescent="0.25">
      <c r="A196" s="2">
        <v>192</v>
      </c>
      <c r="B196" s="2">
        <v>11176272</v>
      </c>
      <c r="C196" s="22" t="s">
        <v>543</v>
      </c>
      <c r="D196" s="23" t="s">
        <v>242</v>
      </c>
      <c r="E196" s="23" t="s">
        <v>151</v>
      </c>
      <c r="F196" s="23" t="s">
        <v>673</v>
      </c>
      <c r="G196" s="2">
        <f>VLOOKUP(B196,'[1]Gửi Trang'!$B$2:G$431,6,0)</f>
        <v>18</v>
      </c>
      <c r="H196" s="15">
        <f>VLOOKUP(B196,'[1]Gửi Trang'!B$2:H$431,7,0)</f>
        <v>7470000</v>
      </c>
      <c r="I196" s="2">
        <v>70</v>
      </c>
      <c r="J196" s="49">
        <f>1400000*5*70%</f>
        <v>4900000</v>
      </c>
      <c r="K196" s="2">
        <v>12.5</v>
      </c>
      <c r="L196" s="44">
        <f t="shared" ref="L196:L259" si="9">H196*K196/100</f>
        <v>933750</v>
      </c>
      <c r="M196" s="2">
        <f t="shared" si="7"/>
        <v>82.5</v>
      </c>
      <c r="N196" s="45">
        <f t="shared" si="8"/>
        <v>5833750</v>
      </c>
    </row>
    <row r="197" spans="1:14" ht="21" customHeight="1" x14ac:dyDescent="0.25">
      <c r="A197" s="2">
        <v>193</v>
      </c>
      <c r="B197" s="41">
        <v>11183460</v>
      </c>
      <c r="C197" s="22" t="s">
        <v>120</v>
      </c>
      <c r="D197" s="23" t="s">
        <v>544</v>
      </c>
      <c r="E197" s="43" t="s">
        <v>11</v>
      </c>
      <c r="F197" s="23" t="s">
        <v>673</v>
      </c>
      <c r="G197" s="2">
        <f>VLOOKUP(B197,'[1]Gửi Trang'!$B$2:G$431,6,0)</f>
        <v>22</v>
      </c>
      <c r="H197" s="15">
        <f>VLOOKUP(B197,'[1]Gửi Trang'!B$2:H$431,7,0)</f>
        <v>9130000</v>
      </c>
      <c r="I197" s="2">
        <v>70</v>
      </c>
      <c r="J197" s="49">
        <f>1400000*5*70%</f>
        <v>4900000</v>
      </c>
      <c r="K197" s="2">
        <v>12.5</v>
      </c>
      <c r="L197" s="44">
        <f t="shared" si="9"/>
        <v>1141250</v>
      </c>
      <c r="M197" s="2">
        <f t="shared" ref="M197:M260" si="10">I197+K197</f>
        <v>82.5</v>
      </c>
      <c r="N197" s="45">
        <f t="shared" ref="N197:N260" si="11">J197+L197</f>
        <v>6041250</v>
      </c>
    </row>
    <row r="198" spans="1:14" ht="21" customHeight="1" x14ac:dyDescent="0.25">
      <c r="A198" s="2">
        <v>194</v>
      </c>
      <c r="B198" s="2">
        <v>11165680</v>
      </c>
      <c r="C198" s="22" t="s">
        <v>545</v>
      </c>
      <c r="D198" s="23" t="s">
        <v>546</v>
      </c>
      <c r="E198" s="23" t="s">
        <v>474</v>
      </c>
      <c r="F198" s="23" t="s">
        <v>673</v>
      </c>
      <c r="G198" s="2">
        <f>VLOOKUP(B198,'[1]Gửi Trang'!$B$2:G$431,6,0)</f>
        <v>16</v>
      </c>
      <c r="H198" s="15">
        <f>VLOOKUP(B198,'[1]Gửi Trang'!B$2:H$431,7,0)</f>
        <v>8080000</v>
      </c>
      <c r="I198" s="2">
        <v>70</v>
      </c>
      <c r="J198" s="49">
        <f>1650000*5*70%</f>
        <v>5775000</v>
      </c>
      <c r="K198" s="2">
        <v>12.5</v>
      </c>
      <c r="L198" s="44">
        <f t="shared" si="9"/>
        <v>1010000</v>
      </c>
      <c r="M198" s="2">
        <f t="shared" si="10"/>
        <v>82.5</v>
      </c>
      <c r="N198" s="45">
        <f t="shared" si="11"/>
        <v>6785000</v>
      </c>
    </row>
    <row r="199" spans="1:14" ht="21" customHeight="1" x14ac:dyDescent="0.25">
      <c r="A199" s="2">
        <v>195</v>
      </c>
      <c r="B199" s="2">
        <v>11162709</v>
      </c>
      <c r="C199" s="22" t="s">
        <v>547</v>
      </c>
      <c r="D199" s="23" t="s">
        <v>548</v>
      </c>
      <c r="E199" s="23" t="s">
        <v>469</v>
      </c>
      <c r="F199" s="23" t="s">
        <v>673</v>
      </c>
      <c r="G199" s="2">
        <f>VLOOKUP(B199,'[1]Gửi Trang'!$B$2:G$431,6,0)</f>
        <v>10</v>
      </c>
      <c r="H199" s="15">
        <f>VLOOKUP(B199,'[1]Gửi Trang'!B$2:H$431,7,0)</f>
        <v>5050000</v>
      </c>
      <c r="I199" s="2">
        <v>70</v>
      </c>
      <c r="J199" s="49">
        <f>1650000*5*70%</f>
        <v>5775000</v>
      </c>
      <c r="K199" s="2">
        <v>12.5</v>
      </c>
      <c r="L199" s="44">
        <f t="shared" si="9"/>
        <v>631250</v>
      </c>
      <c r="M199" s="2">
        <f t="shared" si="10"/>
        <v>82.5</v>
      </c>
      <c r="N199" s="45">
        <f t="shared" si="11"/>
        <v>6406250</v>
      </c>
    </row>
    <row r="200" spans="1:14" ht="21" customHeight="1" x14ac:dyDescent="0.25">
      <c r="A200" s="2">
        <v>196</v>
      </c>
      <c r="B200" s="2">
        <v>11170820</v>
      </c>
      <c r="C200" s="22" t="s">
        <v>265</v>
      </c>
      <c r="D200" s="23" t="s">
        <v>266</v>
      </c>
      <c r="E200" s="23" t="s">
        <v>40</v>
      </c>
      <c r="F200" s="23" t="s">
        <v>673</v>
      </c>
      <c r="G200" s="2">
        <f>VLOOKUP(B200,'[1]Gửi Trang'!$B$2:G$431,6,0)</f>
        <v>21</v>
      </c>
      <c r="H200" s="15">
        <f>VLOOKUP(B200,'[1]Gửi Trang'!B$2:H$431,7,0)</f>
        <v>11865000</v>
      </c>
      <c r="I200" s="2">
        <v>70</v>
      </c>
      <c r="J200" s="49">
        <f>1900000*5*70%</f>
        <v>6650000</v>
      </c>
      <c r="K200" s="2">
        <v>12.5</v>
      </c>
      <c r="L200" s="44">
        <f t="shared" si="9"/>
        <v>1483125</v>
      </c>
      <c r="M200" s="2">
        <f t="shared" si="10"/>
        <v>82.5</v>
      </c>
      <c r="N200" s="45">
        <f t="shared" si="11"/>
        <v>8133125</v>
      </c>
    </row>
    <row r="201" spans="1:14" ht="21" customHeight="1" x14ac:dyDescent="0.25">
      <c r="A201" s="2">
        <v>197</v>
      </c>
      <c r="B201" s="2">
        <v>11175242</v>
      </c>
      <c r="C201" s="22" t="s">
        <v>146</v>
      </c>
      <c r="D201" s="23" t="s">
        <v>549</v>
      </c>
      <c r="E201" s="23" t="s">
        <v>469</v>
      </c>
      <c r="F201" s="23" t="s">
        <v>673</v>
      </c>
      <c r="G201" s="2">
        <f>VLOOKUP(B201,'[1]Gửi Trang'!$B$2:G$431,6,0)</f>
        <v>21</v>
      </c>
      <c r="H201" s="15">
        <f>VLOOKUP(B201,'[1]Gửi Trang'!B$2:H$431,7,0)</f>
        <v>10605000</v>
      </c>
      <c r="I201" s="2">
        <v>70</v>
      </c>
      <c r="J201" s="49">
        <f>1650000*5*70%</f>
        <v>5775000</v>
      </c>
      <c r="K201" s="2">
        <v>12.5</v>
      </c>
      <c r="L201" s="44">
        <f t="shared" si="9"/>
        <v>1325625</v>
      </c>
      <c r="M201" s="2">
        <f t="shared" si="10"/>
        <v>82.5</v>
      </c>
      <c r="N201" s="45">
        <f t="shared" si="11"/>
        <v>7100625</v>
      </c>
    </row>
    <row r="202" spans="1:14" ht="21" customHeight="1" x14ac:dyDescent="0.25">
      <c r="A202" s="2">
        <v>198</v>
      </c>
      <c r="B202" s="2">
        <v>11166286</v>
      </c>
      <c r="C202" s="22" t="s">
        <v>550</v>
      </c>
      <c r="D202" s="23" t="s">
        <v>21</v>
      </c>
      <c r="E202" s="43" t="s">
        <v>702</v>
      </c>
      <c r="F202" s="23" t="s">
        <v>673</v>
      </c>
      <c r="G202" s="2">
        <f>VLOOKUP(B202,'[1]Gửi Trang'!$B$2:G$431,6,0)</f>
        <v>10</v>
      </c>
      <c r="H202" s="15">
        <f>VLOOKUP(B202,'[1]Gửi Trang'!B$2:H$431,7,0)</f>
        <v>5650000</v>
      </c>
      <c r="I202" s="2">
        <v>70</v>
      </c>
      <c r="J202" s="49">
        <f>1900000*5*70%</f>
        <v>6650000</v>
      </c>
      <c r="K202" s="2">
        <v>12.5</v>
      </c>
      <c r="L202" s="44">
        <f t="shared" si="9"/>
        <v>706250</v>
      </c>
      <c r="M202" s="2">
        <f t="shared" si="10"/>
        <v>82.5</v>
      </c>
      <c r="N202" s="45">
        <f t="shared" si="11"/>
        <v>7356250</v>
      </c>
    </row>
    <row r="203" spans="1:14" ht="21" customHeight="1" x14ac:dyDescent="0.25">
      <c r="A203" s="2">
        <v>199</v>
      </c>
      <c r="B203" s="2">
        <v>11173497</v>
      </c>
      <c r="C203" s="22" t="s">
        <v>551</v>
      </c>
      <c r="D203" s="23" t="s">
        <v>517</v>
      </c>
      <c r="E203" s="23" t="s">
        <v>469</v>
      </c>
      <c r="F203" s="23" t="s">
        <v>673</v>
      </c>
      <c r="G203" s="2">
        <f>VLOOKUP(B203,'[1]Gửi Trang'!$B$2:G$431,6,0)</f>
        <v>19</v>
      </c>
      <c r="H203" s="15">
        <f>VLOOKUP(B203,'[1]Gửi Trang'!B$2:H$431,7,0)</f>
        <v>9595000</v>
      </c>
      <c r="I203" s="2">
        <v>70</v>
      </c>
      <c r="J203" s="49">
        <f>1650000*5*70%</f>
        <v>5775000</v>
      </c>
      <c r="K203" s="2">
        <v>12.5</v>
      </c>
      <c r="L203" s="44">
        <f t="shared" si="9"/>
        <v>1199375</v>
      </c>
      <c r="M203" s="2">
        <f t="shared" si="10"/>
        <v>82.5</v>
      </c>
      <c r="N203" s="45">
        <f t="shared" si="11"/>
        <v>6974375</v>
      </c>
    </row>
    <row r="204" spans="1:14" ht="21" customHeight="1" x14ac:dyDescent="0.25">
      <c r="A204" s="2">
        <v>200</v>
      </c>
      <c r="B204" s="2">
        <v>11166258</v>
      </c>
      <c r="C204" s="22" t="s">
        <v>72</v>
      </c>
      <c r="D204" s="23" t="s">
        <v>552</v>
      </c>
      <c r="E204" s="43" t="s">
        <v>701</v>
      </c>
      <c r="F204" s="23" t="s">
        <v>673</v>
      </c>
      <c r="G204" s="2">
        <f>VLOOKUP(B204,'[1]Gửi Trang'!$B$2:G$431,6,0)</f>
        <v>22</v>
      </c>
      <c r="H204" s="15">
        <f>VLOOKUP(B204,'[1]Gửi Trang'!B$2:H$431,7,0)</f>
        <v>11110000</v>
      </c>
      <c r="I204" s="2">
        <v>70</v>
      </c>
      <c r="J204" s="49">
        <f>1650000*5*70%</f>
        <v>5775000</v>
      </c>
      <c r="K204" s="2">
        <v>12.5</v>
      </c>
      <c r="L204" s="44">
        <f t="shared" si="9"/>
        <v>1388750</v>
      </c>
      <c r="M204" s="2">
        <f t="shared" si="10"/>
        <v>82.5</v>
      </c>
      <c r="N204" s="45">
        <f t="shared" si="11"/>
        <v>7163750</v>
      </c>
    </row>
    <row r="205" spans="1:14" ht="21" customHeight="1" x14ac:dyDescent="0.25">
      <c r="A205" s="2">
        <v>201</v>
      </c>
      <c r="B205" s="2">
        <v>11166277</v>
      </c>
      <c r="C205" s="22" t="s">
        <v>178</v>
      </c>
      <c r="D205" s="23" t="s">
        <v>542</v>
      </c>
      <c r="E205" s="43" t="s">
        <v>334</v>
      </c>
      <c r="F205" s="23" t="s">
        <v>673</v>
      </c>
      <c r="G205" s="2">
        <f>VLOOKUP(B205,'[1]Gửi Trang'!$B$2:G$431,6,0)</f>
        <v>18</v>
      </c>
      <c r="H205" s="15">
        <f>VLOOKUP(B205,'[1]Gửi Trang'!B$2:H$431,7,0)</f>
        <v>10170000</v>
      </c>
      <c r="I205" s="2">
        <v>70</v>
      </c>
      <c r="J205" s="49">
        <f>1900000*5*70%</f>
        <v>6650000</v>
      </c>
      <c r="K205" s="2">
        <v>12.5</v>
      </c>
      <c r="L205" s="44">
        <f t="shared" si="9"/>
        <v>1271250</v>
      </c>
      <c r="M205" s="2">
        <f t="shared" si="10"/>
        <v>82.5</v>
      </c>
      <c r="N205" s="45">
        <f t="shared" si="11"/>
        <v>7921250</v>
      </c>
    </row>
    <row r="206" spans="1:14" ht="21" customHeight="1" x14ac:dyDescent="0.25">
      <c r="A206" s="2">
        <v>202</v>
      </c>
      <c r="B206" s="2">
        <v>11190223</v>
      </c>
      <c r="C206" s="22" t="s">
        <v>82</v>
      </c>
      <c r="D206" s="23" t="s">
        <v>553</v>
      </c>
      <c r="E206" s="23" t="s">
        <v>469</v>
      </c>
      <c r="F206" s="23" t="s">
        <v>673</v>
      </c>
      <c r="G206" s="2">
        <f>VLOOKUP(B206,'[1]Gửi Trang'!$B$2:G$431,6,0)</f>
        <v>16</v>
      </c>
      <c r="H206" s="15">
        <f>VLOOKUP(B206,'[1]Gửi Trang'!B$2:H$431,7,0)</f>
        <v>8080000</v>
      </c>
      <c r="I206" s="2">
        <v>70</v>
      </c>
      <c r="J206" s="49">
        <f>1650000*5*70%</f>
        <v>5775000</v>
      </c>
      <c r="K206" s="2">
        <v>12.5</v>
      </c>
      <c r="L206" s="44">
        <f t="shared" si="9"/>
        <v>1010000</v>
      </c>
      <c r="M206" s="2">
        <f t="shared" si="10"/>
        <v>82.5</v>
      </c>
      <c r="N206" s="45">
        <f t="shared" si="11"/>
        <v>6785000</v>
      </c>
    </row>
    <row r="207" spans="1:14" ht="21" customHeight="1" x14ac:dyDescent="0.25">
      <c r="A207" s="2">
        <v>203</v>
      </c>
      <c r="B207" s="2">
        <v>11186382</v>
      </c>
      <c r="C207" s="22" t="s">
        <v>554</v>
      </c>
      <c r="D207" s="23" t="s">
        <v>555</v>
      </c>
      <c r="E207" s="23" t="s">
        <v>330</v>
      </c>
      <c r="F207" s="23" t="s">
        <v>673</v>
      </c>
      <c r="G207" s="2">
        <f>VLOOKUP(B207,'[1]Gửi Trang'!$B$2:G$431,6,0)</f>
        <v>23</v>
      </c>
      <c r="H207" s="15">
        <f>VLOOKUP(B207,'[1]Gửi Trang'!B$2:H$431,7,0)</f>
        <v>12995000</v>
      </c>
      <c r="I207" s="2">
        <v>70</v>
      </c>
      <c r="J207" s="49">
        <f>1650000*5*70%</f>
        <v>5775000</v>
      </c>
      <c r="K207" s="2">
        <v>12.5</v>
      </c>
      <c r="L207" s="44">
        <f t="shared" si="9"/>
        <v>1624375</v>
      </c>
      <c r="M207" s="2">
        <f t="shared" si="10"/>
        <v>82.5</v>
      </c>
      <c r="N207" s="45">
        <f t="shared" si="11"/>
        <v>7399375</v>
      </c>
    </row>
    <row r="208" spans="1:14" ht="21" customHeight="1" x14ac:dyDescent="0.25">
      <c r="A208" s="2">
        <v>204</v>
      </c>
      <c r="B208" s="2">
        <v>11174714</v>
      </c>
      <c r="C208" s="22" t="s">
        <v>295</v>
      </c>
      <c r="D208" s="23" t="s">
        <v>556</v>
      </c>
      <c r="E208" s="23" t="s">
        <v>376</v>
      </c>
      <c r="F208" s="23" t="s">
        <v>673</v>
      </c>
      <c r="G208" s="2">
        <f>VLOOKUP(B208,'[1]Gửi Trang'!$B$2:G$431,6,0)</f>
        <v>17</v>
      </c>
      <c r="H208" s="15">
        <f>VLOOKUP(B208,'[1]Gửi Trang'!B$2:H$431,7,0)</f>
        <v>7055000</v>
      </c>
      <c r="I208" s="2">
        <v>70</v>
      </c>
      <c r="J208" s="49">
        <f>1400000*5*70%</f>
        <v>4900000</v>
      </c>
      <c r="K208" s="2">
        <v>12.5</v>
      </c>
      <c r="L208" s="44">
        <f t="shared" si="9"/>
        <v>881875</v>
      </c>
      <c r="M208" s="2">
        <f t="shared" si="10"/>
        <v>82.5</v>
      </c>
      <c r="N208" s="45">
        <f t="shared" si="11"/>
        <v>5781875</v>
      </c>
    </row>
    <row r="209" spans="1:14" ht="21" customHeight="1" x14ac:dyDescent="0.25">
      <c r="A209" s="2">
        <v>205</v>
      </c>
      <c r="B209" s="2">
        <v>11182229</v>
      </c>
      <c r="C209" s="22" t="s">
        <v>557</v>
      </c>
      <c r="D209" s="23" t="s">
        <v>537</v>
      </c>
      <c r="E209" s="23" t="s">
        <v>469</v>
      </c>
      <c r="F209" s="23" t="s">
        <v>673</v>
      </c>
      <c r="G209" s="2">
        <f>VLOOKUP(B209,'[1]Gửi Trang'!$B$2:G$431,6,0)</f>
        <v>18</v>
      </c>
      <c r="H209" s="15">
        <f>VLOOKUP(B209,'[1]Gửi Trang'!B$2:H$431,7,0)</f>
        <v>9090000</v>
      </c>
      <c r="I209" s="2">
        <v>70</v>
      </c>
      <c r="J209" s="49">
        <f>1650000*5*70%</f>
        <v>5775000</v>
      </c>
      <c r="K209" s="2">
        <v>12.5</v>
      </c>
      <c r="L209" s="44">
        <f t="shared" si="9"/>
        <v>1136250</v>
      </c>
      <c r="M209" s="2">
        <f t="shared" si="10"/>
        <v>82.5</v>
      </c>
      <c r="N209" s="45">
        <f t="shared" si="11"/>
        <v>6911250</v>
      </c>
    </row>
    <row r="210" spans="1:14" ht="21" customHeight="1" x14ac:dyDescent="0.25">
      <c r="A210" s="2">
        <v>206</v>
      </c>
      <c r="B210" s="2">
        <v>11166262</v>
      </c>
      <c r="C210" s="22" t="s">
        <v>558</v>
      </c>
      <c r="D210" s="23" t="s">
        <v>311</v>
      </c>
      <c r="E210" s="43" t="s">
        <v>702</v>
      </c>
      <c r="F210" s="23" t="s">
        <v>673</v>
      </c>
      <c r="G210" s="2">
        <f>VLOOKUP(B210,'[1]Gửi Trang'!$B$2:G$431,6,0)</f>
        <v>10</v>
      </c>
      <c r="H210" s="15">
        <f>VLOOKUP(B210,'[1]Gửi Trang'!B$2:H$431,7,0)</f>
        <v>5650000</v>
      </c>
      <c r="I210" s="2">
        <v>70</v>
      </c>
      <c r="J210" s="49">
        <f>1900000*5*70%</f>
        <v>6650000</v>
      </c>
      <c r="K210" s="2">
        <v>12.5</v>
      </c>
      <c r="L210" s="44">
        <f t="shared" si="9"/>
        <v>706250</v>
      </c>
      <c r="M210" s="2">
        <f t="shared" si="10"/>
        <v>82.5</v>
      </c>
      <c r="N210" s="45">
        <f t="shared" si="11"/>
        <v>7356250</v>
      </c>
    </row>
    <row r="211" spans="1:14" ht="21" customHeight="1" x14ac:dyDescent="0.25">
      <c r="A211" s="2">
        <v>207</v>
      </c>
      <c r="B211" s="2">
        <v>11186354</v>
      </c>
      <c r="C211" s="22" t="s">
        <v>68</v>
      </c>
      <c r="D211" s="23" t="s">
        <v>559</v>
      </c>
      <c r="E211" s="23" t="s">
        <v>376</v>
      </c>
      <c r="F211" s="23" t="s">
        <v>673</v>
      </c>
      <c r="G211" s="2">
        <f>VLOOKUP(B211,'[1]Gửi Trang'!$B$2:G$431,6,0)</f>
        <v>23</v>
      </c>
      <c r="H211" s="15">
        <f>VLOOKUP(B211,'[1]Gửi Trang'!B$2:H$431,7,0)</f>
        <v>9545000</v>
      </c>
      <c r="I211" s="2">
        <v>70</v>
      </c>
      <c r="J211" s="49">
        <f>1400000*5*70%</f>
        <v>4900000</v>
      </c>
      <c r="K211" s="2">
        <v>12.5</v>
      </c>
      <c r="L211" s="44">
        <f t="shared" si="9"/>
        <v>1193125</v>
      </c>
      <c r="M211" s="2">
        <f t="shared" si="10"/>
        <v>82.5</v>
      </c>
      <c r="N211" s="45">
        <f t="shared" si="11"/>
        <v>6093125</v>
      </c>
    </row>
    <row r="212" spans="1:14" ht="21" customHeight="1" x14ac:dyDescent="0.25">
      <c r="A212" s="2">
        <v>208</v>
      </c>
      <c r="B212" s="2">
        <v>11194395</v>
      </c>
      <c r="C212" s="22" t="s">
        <v>560</v>
      </c>
      <c r="D212" s="23" t="s">
        <v>561</v>
      </c>
      <c r="E212" s="23" t="s">
        <v>469</v>
      </c>
      <c r="F212" s="23" t="s">
        <v>673</v>
      </c>
      <c r="G212" s="2">
        <f>VLOOKUP(B212,'[1]Gửi Trang'!$B$2:G$431,6,0)</f>
        <v>16</v>
      </c>
      <c r="H212" s="15">
        <f>VLOOKUP(B212,'[1]Gửi Trang'!B$2:H$431,7,0)</f>
        <v>8080000</v>
      </c>
      <c r="I212" s="2">
        <v>70</v>
      </c>
      <c r="J212" s="49">
        <f>1650000*5*70%</f>
        <v>5775000</v>
      </c>
      <c r="K212" s="2">
        <v>12.5</v>
      </c>
      <c r="L212" s="44">
        <f t="shared" si="9"/>
        <v>1010000</v>
      </c>
      <c r="M212" s="2">
        <f t="shared" si="10"/>
        <v>82.5</v>
      </c>
      <c r="N212" s="45">
        <f t="shared" si="11"/>
        <v>6785000</v>
      </c>
    </row>
    <row r="213" spans="1:14" ht="21" customHeight="1" x14ac:dyDescent="0.25">
      <c r="A213" s="2">
        <v>209</v>
      </c>
      <c r="B213" s="2">
        <v>11160727</v>
      </c>
      <c r="C213" s="22" t="s">
        <v>54</v>
      </c>
      <c r="D213" s="23" t="s">
        <v>562</v>
      </c>
      <c r="E213" s="23" t="s">
        <v>330</v>
      </c>
      <c r="F213" s="23" t="s">
        <v>673</v>
      </c>
      <c r="G213" s="2">
        <f>VLOOKUP(B213,'[1]Gửi Trang'!$B$2:G$431,6,0)</f>
        <v>6</v>
      </c>
      <c r="H213" s="15">
        <f>VLOOKUP(B213,'[1]Gửi Trang'!B$2:H$431,7,0)</f>
        <v>3030000</v>
      </c>
      <c r="I213" s="2">
        <v>70</v>
      </c>
      <c r="J213" s="49">
        <f>1650000*5*70%</f>
        <v>5775000</v>
      </c>
      <c r="K213" s="2">
        <v>12.5</v>
      </c>
      <c r="L213" s="44">
        <f t="shared" si="9"/>
        <v>378750</v>
      </c>
      <c r="M213" s="2">
        <f t="shared" si="10"/>
        <v>82.5</v>
      </c>
      <c r="N213" s="45">
        <f t="shared" si="11"/>
        <v>6153750</v>
      </c>
    </row>
    <row r="214" spans="1:14" ht="21" customHeight="1" x14ac:dyDescent="0.25">
      <c r="A214" s="2">
        <v>210</v>
      </c>
      <c r="B214" s="2">
        <v>11186305</v>
      </c>
      <c r="C214" s="22" t="s">
        <v>563</v>
      </c>
      <c r="D214" s="23" t="s">
        <v>284</v>
      </c>
      <c r="E214" s="43" t="s">
        <v>702</v>
      </c>
      <c r="F214" s="23" t="s">
        <v>673</v>
      </c>
      <c r="G214" s="2">
        <f>VLOOKUP(B214,'[1]Gửi Trang'!$B$2:G$431,6,0)</f>
        <v>18</v>
      </c>
      <c r="H214" s="15">
        <f>VLOOKUP(B214,'[1]Gửi Trang'!B$2:H$431,7,0)</f>
        <v>10170000</v>
      </c>
      <c r="I214" s="2">
        <v>70</v>
      </c>
      <c r="J214" s="49">
        <f>1900000*5*70%</f>
        <v>6650000</v>
      </c>
      <c r="K214" s="2">
        <v>12.5</v>
      </c>
      <c r="L214" s="44">
        <f t="shared" si="9"/>
        <v>1271250</v>
      </c>
      <c r="M214" s="2">
        <f t="shared" si="10"/>
        <v>82.5</v>
      </c>
      <c r="N214" s="45">
        <f t="shared" si="11"/>
        <v>7921250</v>
      </c>
    </row>
    <row r="215" spans="1:14" ht="21" customHeight="1" x14ac:dyDescent="0.25">
      <c r="A215" s="2">
        <v>211</v>
      </c>
      <c r="B215" s="2">
        <v>11186347</v>
      </c>
      <c r="C215" s="22" t="s">
        <v>564</v>
      </c>
      <c r="D215" s="23" t="s">
        <v>468</v>
      </c>
      <c r="E215" s="23" t="s">
        <v>469</v>
      </c>
      <c r="F215" s="23" t="s">
        <v>673</v>
      </c>
      <c r="G215" s="2">
        <f>VLOOKUP(B215,'[1]Gửi Trang'!$B$2:G$431,6,0)</f>
        <v>22</v>
      </c>
      <c r="H215" s="15">
        <f>VLOOKUP(B215,'[1]Gửi Trang'!B$2:H$431,7,0)</f>
        <v>11110000</v>
      </c>
      <c r="I215" s="2">
        <v>70</v>
      </c>
      <c r="J215" s="49">
        <f>1650000*5*70%</f>
        <v>5775000</v>
      </c>
      <c r="K215" s="2">
        <v>12.5</v>
      </c>
      <c r="L215" s="44">
        <f t="shared" si="9"/>
        <v>1388750</v>
      </c>
      <c r="M215" s="2">
        <f t="shared" si="10"/>
        <v>82.5</v>
      </c>
      <c r="N215" s="45">
        <f t="shared" si="11"/>
        <v>7163750</v>
      </c>
    </row>
    <row r="216" spans="1:14" ht="21" customHeight="1" x14ac:dyDescent="0.25">
      <c r="A216" s="2">
        <v>212</v>
      </c>
      <c r="B216" s="2">
        <v>11172439</v>
      </c>
      <c r="C216" s="22" t="s">
        <v>565</v>
      </c>
      <c r="D216" s="23" t="s">
        <v>566</v>
      </c>
      <c r="E216" s="43" t="s">
        <v>60</v>
      </c>
      <c r="F216" s="23" t="s">
        <v>673</v>
      </c>
      <c r="G216" s="2">
        <f>VLOOKUP(B216,'[1]Gửi Trang'!$B$2:G$431,6,0)</f>
        <v>23</v>
      </c>
      <c r="H216" s="15">
        <f>VLOOKUP(B216,'[1]Gửi Trang'!B$2:H$431,7,0)</f>
        <v>11615000</v>
      </c>
      <c r="I216" s="2">
        <v>70</v>
      </c>
      <c r="J216" s="49">
        <f>5*1650000*70/100</f>
        <v>5775000</v>
      </c>
      <c r="K216" s="2">
        <v>12.5</v>
      </c>
      <c r="L216" s="44">
        <f t="shared" si="9"/>
        <v>1451875</v>
      </c>
      <c r="M216" s="2">
        <f t="shared" si="10"/>
        <v>82.5</v>
      </c>
      <c r="N216" s="45">
        <f t="shared" si="11"/>
        <v>7226875</v>
      </c>
    </row>
    <row r="217" spans="1:14" ht="21" customHeight="1" x14ac:dyDescent="0.25">
      <c r="A217" s="2">
        <v>213</v>
      </c>
      <c r="B217" s="2">
        <v>11195535</v>
      </c>
      <c r="C217" s="22" t="s">
        <v>567</v>
      </c>
      <c r="D217" s="23" t="s">
        <v>430</v>
      </c>
      <c r="E217" s="23" t="s">
        <v>474</v>
      </c>
      <c r="F217" s="23" t="s">
        <v>673</v>
      </c>
      <c r="G217" s="2">
        <f>VLOOKUP(B217,'[1]Gửi Trang'!$B$2:G$431,6,0)</f>
        <v>17</v>
      </c>
      <c r="H217" s="15">
        <f>VLOOKUP(B217,'[1]Gửi Trang'!B$2:H$431,7,0)</f>
        <v>8585000</v>
      </c>
      <c r="I217" s="2">
        <v>70</v>
      </c>
      <c r="J217" s="49">
        <f>1650000*5*70%</f>
        <v>5775000</v>
      </c>
      <c r="K217" s="2">
        <v>12.5</v>
      </c>
      <c r="L217" s="44">
        <f t="shared" si="9"/>
        <v>1073125</v>
      </c>
      <c r="M217" s="2">
        <f t="shared" si="10"/>
        <v>82.5</v>
      </c>
      <c r="N217" s="45">
        <f t="shared" si="11"/>
        <v>6848125</v>
      </c>
    </row>
    <row r="218" spans="1:14" ht="21" customHeight="1" x14ac:dyDescent="0.25">
      <c r="A218" s="2">
        <v>214</v>
      </c>
      <c r="B218" s="2">
        <v>11174208</v>
      </c>
      <c r="C218" s="22" t="s">
        <v>77</v>
      </c>
      <c r="D218" s="23" t="s">
        <v>45</v>
      </c>
      <c r="E218" s="43" t="s">
        <v>702</v>
      </c>
      <c r="F218" s="23" t="s">
        <v>673</v>
      </c>
      <c r="G218" s="2">
        <f>VLOOKUP(B218,'[1]Gửi Trang'!$B$2:G$431,6,0)</f>
        <v>20</v>
      </c>
      <c r="H218" s="15">
        <f>VLOOKUP(B218,'[1]Gửi Trang'!B$2:H$431,7,0)</f>
        <v>11300000</v>
      </c>
      <c r="I218" s="2">
        <v>70</v>
      </c>
      <c r="J218" s="49">
        <f>1900000*5*70%</f>
        <v>6650000</v>
      </c>
      <c r="K218" s="2">
        <v>12.5</v>
      </c>
      <c r="L218" s="44">
        <f t="shared" si="9"/>
        <v>1412500</v>
      </c>
      <c r="M218" s="2">
        <f t="shared" si="10"/>
        <v>82.5</v>
      </c>
      <c r="N218" s="45">
        <f t="shared" si="11"/>
        <v>8062500</v>
      </c>
    </row>
    <row r="219" spans="1:14" ht="21" customHeight="1" x14ac:dyDescent="0.25">
      <c r="A219" s="2">
        <v>215</v>
      </c>
      <c r="B219" s="2">
        <v>11173561</v>
      </c>
      <c r="C219" s="22" t="s">
        <v>75</v>
      </c>
      <c r="D219" s="23" t="s">
        <v>568</v>
      </c>
      <c r="E219" s="23" t="s">
        <v>330</v>
      </c>
      <c r="F219" s="23" t="s">
        <v>673</v>
      </c>
      <c r="G219" s="2">
        <f>VLOOKUP(B219,'[1]Gửi Trang'!$B$2:G$431,6,0)</f>
        <v>24</v>
      </c>
      <c r="H219" s="15">
        <f>VLOOKUP(B219,'[1]Gửi Trang'!B$2:H$431,7,0)</f>
        <v>12120000</v>
      </c>
      <c r="I219" s="2">
        <v>70</v>
      </c>
      <c r="J219" s="49">
        <f>1650000*5*70%</f>
        <v>5775000</v>
      </c>
      <c r="K219" s="2">
        <v>12.5</v>
      </c>
      <c r="L219" s="44">
        <f t="shared" si="9"/>
        <v>1515000</v>
      </c>
      <c r="M219" s="2">
        <f t="shared" si="10"/>
        <v>82.5</v>
      </c>
      <c r="N219" s="45">
        <f t="shared" si="11"/>
        <v>7290000</v>
      </c>
    </row>
    <row r="220" spans="1:14" ht="21" customHeight="1" x14ac:dyDescent="0.25">
      <c r="A220" s="2">
        <v>216</v>
      </c>
      <c r="B220" s="2">
        <v>11171310</v>
      </c>
      <c r="C220" s="22" t="s">
        <v>73</v>
      </c>
      <c r="D220" s="23" t="s">
        <v>81</v>
      </c>
      <c r="E220" s="23" t="s">
        <v>330</v>
      </c>
      <c r="F220" s="23" t="s">
        <v>673</v>
      </c>
      <c r="G220" s="2">
        <f>VLOOKUP(B220,'[1]Gửi Trang'!$B$2:G$431,6,0)</f>
        <v>21</v>
      </c>
      <c r="H220" s="15">
        <f>VLOOKUP(B220,'[1]Gửi Trang'!B$2:H$431,7,0)</f>
        <v>10605000</v>
      </c>
      <c r="I220" s="2">
        <v>70</v>
      </c>
      <c r="J220" s="49">
        <f>1650000*5*70%</f>
        <v>5775000</v>
      </c>
      <c r="K220" s="2">
        <v>12.5</v>
      </c>
      <c r="L220" s="44">
        <f t="shared" si="9"/>
        <v>1325625</v>
      </c>
      <c r="M220" s="2">
        <f t="shared" si="10"/>
        <v>82.5</v>
      </c>
      <c r="N220" s="45">
        <f t="shared" si="11"/>
        <v>7100625</v>
      </c>
    </row>
    <row r="221" spans="1:14" ht="21" customHeight="1" x14ac:dyDescent="0.25">
      <c r="A221" s="2">
        <v>217</v>
      </c>
      <c r="B221" s="2">
        <v>11172184</v>
      </c>
      <c r="C221" s="22" t="s">
        <v>569</v>
      </c>
      <c r="D221" s="23" t="s">
        <v>566</v>
      </c>
      <c r="E221" s="43" t="s">
        <v>60</v>
      </c>
      <c r="F221" s="23" t="s">
        <v>673</v>
      </c>
      <c r="G221" s="2">
        <f>VLOOKUP(B221,'[1]Gửi Trang'!$B$2:G$431,6,0)</f>
        <v>21</v>
      </c>
      <c r="H221" s="15">
        <f>VLOOKUP(B221,'[1]Gửi Trang'!B$2:H$431,7,0)</f>
        <v>10605000</v>
      </c>
      <c r="I221" s="2">
        <v>70</v>
      </c>
      <c r="J221" s="49">
        <f>5*1650000*70/100</f>
        <v>5775000</v>
      </c>
      <c r="K221" s="2">
        <v>12.5</v>
      </c>
      <c r="L221" s="44">
        <f t="shared" si="9"/>
        <v>1325625</v>
      </c>
      <c r="M221" s="2">
        <f t="shared" si="10"/>
        <v>82.5</v>
      </c>
      <c r="N221" s="45">
        <f t="shared" si="11"/>
        <v>7100625</v>
      </c>
    </row>
    <row r="222" spans="1:14" ht="21" customHeight="1" x14ac:dyDescent="0.25">
      <c r="A222" s="2">
        <v>218</v>
      </c>
      <c r="B222" s="2">
        <v>11165851</v>
      </c>
      <c r="C222" s="22" t="s">
        <v>570</v>
      </c>
      <c r="D222" s="23" t="s">
        <v>311</v>
      </c>
      <c r="E222" s="43" t="s">
        <v>702</v>
      </c>
      <c r="F222" s="23" t="s">
        <v>673</v>
      </c>
      <c r="G222" s="2">
        <f>VLOOKUP(B222,'[1]Gửi Trang'!$B$2:G$431,6,0)</f>
        <v>10</v>
      </c>
      <c r="H222" s="15">
        <f>VLOOKUP(B222,'[1]Gửi Trang'!B$2:H$431,7,0)</f>
        <v>5650000</v>
      </c>
      <c r="I222" s="2">
        <v>70</v>
      </c>
      <c r="J222" s="49">
        <f>1900000*5*70%</f>
        <v>6650000</v>
      </c>
      <c r="K222" s="2">
        <v>12.5</v>
      </c>
      <c r="L222" s="44">
        <f t="shared" si="9"/>
        <v>706250</v>
      </c>
      <c r="M222" s="2">
        <f t="shared" si="10"/>
        <v>82.5</v>
      </c>
      <c r="N222" s="45">
        <f t="shared" si="11"/>
        <v>7356250</v>
      </c>
    </row>
    <row r="223" spans="1:14" ht="21" customHeight="1" x14ac:dyDescent="0.25">
      <c r="A223" s="2">
        <v>219</v>
      </c>
      <c r="B223" s="2">
        <v>11182639</v>
      </c>
      <c r="C223" s="22" t="s">
        <v>571</v>
      </c>
      <c r="D223" s="23" t="s">
        <v>572</v>
      </c>
      <c r="E223" s="23" t="s">
        <v>376</v>
      </c>
      <c r="F223" s="23" t="s">
        <v>673</v>
      </c>
      <c r="G223" s="2">
        <f>VLOOKUP(B223,'[1]Gửi Trang'!$B$2:G$431,6,0)</f>
        <v>15</v>
      </c>
      <c r="H223" s="15">
        <f>VLOOKUP(B223,'[1]Gửi Trang'!B$2:H$431,7,0)</f>
        <v>6225000</v>
      </c>
      <c r="I223" s="2">
        <v>70</v>
      </c>
      <c r="J223" s="49">
        <f>1400000*5*70%</f>
        <v>4900000</v>
      </c>
      <c r="K223" s="2">
        <v>12.5</v>
      </c>
      <c r="L223" s="44">
        <f t="shared" si="9"/>
        <v>778125</v>
      </c>
      <c r="M223" s="2">
        <f t="shared" si="10"/>
        <v>82.5</v>
      </c>
      <c r="N223" s="45">
        <f t="shared" si="11"/>
        <v>5678125</v>
      </c>
    </row>
    <row r="224" spans="1:14" ht="21" customHeight="1" x14ac:dyDescent="0.25">
      <c r="A224" s="2">
        <v>220</v>
      </c>
      <c r="B224" s="2">
        <v>11197067</v>
      </c>
      <c r="C224" s="22" t="s">
        <v>573</v>
      </c>
      <c r="D224" s="23" t="s">
        <v>561</v>
      </c>
      <c r="E224" s="23" t="s">
        <v>469</v>
      </c>
      <c r="F224" s="23" t="s">
        <v>673</v>
      </c>
      <c r="G224" s="2">
        <f>VLOOKUP(B224,'[1]Gửi Trang'!$B$2:G$431,6,0)</f>
        <v>16</v>
      </c>
      <c r="H224" s="15">
        <f>VLOOKUP(B224,'[1]Gửi Trang'!B$2:H$431,7,0)</f>
        <v>8080000</v>
      </c>
      <c r="I224" s="2">
        <v>70</v>
      </c>
      <c r="J224" s="49">
        <f>1650000*5*70%</f>
        <v>5775000</v>
      </c>
      <c r="K224" s="2">
        <v>12.5</v>
      </c>
      <c r="L224" s="44">
        <f t="shared" si="9"/>
        <v>1010000</v>
      </c>
      <c r="M224" s="2">
        <f t="shared" si="10"/>
        <v>82.5</v>
      </c>
      <c r="N224" s="45">
        <f t="shared" si="11"/>
        <v>6785000</v>
      </c>
    </row>
    <row r="225" spans="1:14" ht="21" customHeight="1" x14ac:dyDescent="0.25">
      <c r="A225" s="2">
        <v>221</v>
      </c>
      <c r="B225" s="2">
        <v>11186315</v>
      </c>
      <c r="C225" s="22" t="s">
        <v>574</v>
      </c>
      <c r="D225" s="23" t="s">
        <v>456</v>
      </c>
      <c r="E225" s="23" t="s">
        <v>700</v>
      </c>
      <c r="F225" s="23" t="s">
        <v>673</v>
      </c>
      <c r="G225" s="2">
        <f>VLOOKUP(B225,'[1]Gửi Trang'!$B$2:G$431,6,0)</f>
        <v>20</v>
      </c>
      <c r="H225" s="15">
        <f>VLOOKUP(B225,'[1]Gửi Trang'!B$2:H$431,7,0)</f>
        <v>10100000</v>
      </c>
      <c r="I225" s="2">
        <v>70</v>
      </c>
      <c r="J225" s="49">
        <f>5*1650000*70%</f>
        <v>5775000</v>
      </c>
      <c r="K225" s="2">
        <v>12.5</v>
      </c>
      <c r="L225" s="44">
        <f t="shared" si="9"/>
        <v>1262500</v>
      </c>
      <c r="M225" s="2">
        <f t="shared" si="10"/>
        <v>82.5</v>
      </c>
      <c r="N225" s="45">
        <f t="shared" si="11"/>
        <v>7037500</v>
      </c>
    </row>
    <row r="226" spans="1:14" ht="21" customHeight="1" x14ac:dyDescent="0.25">
      <c r="A226" s="2">
        <v>222</v>
      </c>
      <c r="B226" s="2">
        <v>11174152</v>
      </c>
      <c r="C226" s="22" t="s">
        <v>214</v>
      </c>
      <c r="D226" s="23" t="s">
        <v>575</v>
      </c>
      <c r="E226" s="23" t="s">
        <v>40</v>
      </c>
      <c r="F226" s="23" t="s">
        <v>673</v>
      </c>
      <c r="G226" s="2">
        <f>VLOOKUP(B226,'[1]Gửi Trang'!$B$2:G$431,6,0)</f>
        <v>23</v>
      </c>
      <c r="H226" s="15">
        <f>VLOOKUP(B226,'[1]Gửi Trang'!B$2:H$431,7,0)</f>
        <v>12995000</v>
      </c>
      <c r="I226" s="2">
        <v>70</v>
      </c>
      <c r="J226" s="49">
        <f>1900000*5*70%</f>
        <v>6650000</v>
      </c>
      <c r="K226" s="2">
        <v>12.5</v>
      </c>
      <c r="L226" s="44">
        <f t="shared" si="9"/>
        <v>1624375</v>
      </c>
      <c r="M226" s="2">
        <f t="shared" si="10"/>
        <v>82.5</v>
      </c>
      <c r="N226" s="45">
        <f t="shared" si="11"/>
        <v>8274375</v>
      </c>
    </row>
    <row r="227" spans="1:14" ht="21" customHeight="1" x14ac:dyDescent="0.25">
      <c r="A227" s="2">
        <v>223</v>
      </c>
      <c r="B227" s="2">
        <v>11176311</v>
      </c>
      <c r="C227" s="22" t="s">
        <v>576</v>
      </c>
      <c r="D227" s="23" t="s">
        <v>378</v>
      </c>
      <c r="E227" s="43" t="s">
        <v>702</v>
      </c>
      <c r="F227" s="23" t="s">
        <v>673</v>
      </c>
      <c r="G227" s="2">
        <f>VLOOKUP(B227,'[1]Gửi Trang'!$B$2:G$431,6,0)</f>
        <v>23</v>
      </c>
      <c r="H227" s="15">
        <f>VLOOKUP(B227,'[1]Gửi Trang'!B$2:H$431,7,0)</f>
        <v>12995000</v>
      </c>
      <c r="I227" s="2">
        <v>70</v>
      </c>
      <c r="J227" s="49">
        <f>1900000*5*70%</f>
        <v>6650000</v>
      </c>
      <c r="K227" s="2">
        <v>12.5</v>
      </c>
      <c r="L227" s="44">
        <f t="shared" si="9"/>
        <v>1624375</v>
      </c>
      <c r="M227" s="2">
        <f t="shared" si="10"/>
        <v>82.5</v>
      </c>
      <c r="N227" s="45">
        <f t="shared" si="11"/>
        <v>8274375</v>
      </c>
    </row>
    <row r="228" spans="1:14" ht="21" customHeight="1" x14ac:dyDescent="0.25">
      <c r="A228" s="2">
        <v>224</v>
      </c>
      <c r="B228" s="2">
        <v>11182591</v>
      </c>
      <c r="C228" s="22" t="s">
        <v>113</v>
      </c>
      <c r="D228" s="23" t="s">
        <v>577</v>
      </c>
      <c r="E228" s="23" t="s">
        <v>445</v>
      </c>
      <c r="F228" s="23" t="s">
        <v>673</v>
      </c>
      <c r="G228" s="2">
        <f>VLOOKUP(B228,'[1]Gửi Trang'!$B$2:G$431,6,0)</f>
        <v>20</v>
      </c>
      <c r="H228" s="15">
        <f>VLOOKUP(B228,'[1]Gửi Trang'!B$2:H$431,7,0)</f>
        <v>10100000</v>
      </c>
      <c r="I228" s="2">
        <v>70</v>
      </c>
      <c r="J228" s="49">
        <f>1650000*5*70%</f>
        <v>5775000</v>
      </c>
      <c r="K228" s="2">
        <v>12.5</v>
      </c>
      <c r="L228" s="44">
        <f t="shared" si="9"/>
        <v>1262500</v>
      </c>
      <c r="M228" s="2">
        <f t="shared" si="10"/>
        <v>82.5</v>
      </c>
      <c r="N228" s="45">
        <f t="shared" si="11"/>
        <v>7037500</v>
      </c>
    </row>
    <row r="229" spans="1:14" ht="21" customHeight="1" x14ac:dyDescent="0.25">
      <c r="A229" s="2">
        <v>225</v>
      </c>
      <c r="B229" s="2">
        <v>11197061</v>
      </c>
      <c r="C229" s="22" t="s">
        <v>578</v>
      </c>
      <c r="D229" s="23" t="s">
        <v>579</v>
      </c>
      <c r="E229" s="43" t="s">
        <v>702</v>
      </c>
      <c r="F229" s="23" t="s">
        <v>673</v>
      </c>
      <c r="G229" s="2">
        <f>VLOOKUP(B229,'[1]Gửi Trang'!$B$2:G$431,6,0)</f>
        <v>16</v>
      </c>
      <c r="H229" s="15">
        <f>VLOOKUP(B229,'[1]Gửi Trang'!B$2:H$431,7,0)</f>
        <v>9040000</v>
      </c>
      <c r="I229" s="2">
        <v>70</v>
      </c>
      <c r="J229" s="49">
        <f>1900000*5*70%</f>
        <v>6650000</v>
      </c>
      <c r="K229" s="2">
        <v>12.5</v>
      </c>
      <c r="L229" s="44">
        <f t="shared" si="9"/>
        <v>1130000</v>
      </c>
      <c r="M229" s="2">
        <f t="shared" si="10"/>
        <v>82.5</v>
      </c>
      <c r="N229" s="45">
        <f t="shared" si="11"/>
        <v>7780000</v>
      </c>
    </row>
    <row r="230" spans="1:14" ht="21" customHeight="1" x14ac:dyDescent="0.25">
      <c r="A230" s="2">
        <v>226</v>
      </c>
      <c r="B230" s="2">
        <v>11194076</v>
      </c>
      <c r="C230" s="22" t="s">
        <v>319</v>
      </c>
      <c r="D230" s="23" t="s">
        <v>320</v>
      </c>
      <c r="E230" s="43" t="s">
        <v>702</v>
      </c>
      <c r="F230" s="23" t="s">
        <v>673</v>
      </c>
      <c r="G230" s="2">
        <f>VLOOKUP(B230,'[1]Gửi Trang'!$B$2:G$431,6,0)</f>
        <v>16</v>
      </c>
      <c r="H230" s="15">
        <f>VLOOKUP(B230,'[1]Gửi Trang'!B$2:H$431,7,0)</f>
        <v>9040000</v>
      </c>
      <c r="I230" s="2">
        <v>70</v>
      </c>
      <c r="J230" s="49">
        <f>1900000*5*70%</f>
        <v>6650000</v>
      </c>
      <c r="K230" s="2">
        <v>12.5</v>
      </c>
      <c r="L230" s="44">
        <f t="shared" si="9"/>
        <v>1130000</v>
      </c>
      <c r="M230" s="2">
        <f t="shared" si="10"/>
        <v>82.5</v>
      </c>
      <c r="N230" s="45">
        <f t="shared" si="11"/>
        <v>7780000</v>
      </c>
    </row>
    <row r="231" spans="1:14" ht="21" customHeight="1" x14ac:dyDescent="0.25">
      <c r="A231" s="2">
        <v>227</v>
      </c>
      <c r="B231" s="2">
        <v>11186390</v>
      </c>
      <c r="C231" s="22" t="s">
        <v>124</v>
      </c>
      <c r="D231" s="23" t="s">
        <v>580</v>
      </c>
      <c r="E231" s="23" t="s">
        <v>330</v>
      </c>
      <c r="F231" s="23" t="s">
        <v>673</v>
      </c>
      <c r="G231" s="2">
        <f>VLOOKUP(B231,'[1]Gửi Trang'!$B$2:G$431,6,0)</f>
        <v>23</v>
      </c>
      <c r="H231" s="15">
        <f>VLOOKUP(B231,'[1]Gửi Trang'!B$2:H$431,7,0)</f>
        <v>12995000</v>
      </c>
      <c r="I231" s="2">
        <v>70</v>
      </c>
      <c r="J231" s="49">
        <f>1900000*5*70%</f>
        <v>6650000</v>
      </c>
      <c r="K231" s="2">
        <v>12.5</v>
      </c>
      <c r="L231" s="44">
        <f t="shared" si="9"/>
        <v>1624375</v>
      </c>
      <c r="M231" s="2">
        <f t="shared" si="10"/>
        <v>82.5</v>
      </c>
      <c r="N231" s="45">
        <f t="shared" si="11"/>
        <v>8274375</v>
      </c>
    </row>
    <row r="232" spans="1:14" ht="21" customHeight="1" x14ac:dyDescent="0.25">
      <c r="A232" s="2">
        <v>228</v>
      </c>
      <c r="B232" s="2">
        <v>11182783</v>
      </c>
      <c r="C232" s="22" t="s">
        <v>89</v>
      </c>
      <c r="D232" s="23" t="s">
        <v>581</v>
      </c>
      <c r="E232" s="43" t="s">
        <v>11</v>
      </c>
      <c r="F232" s="23" t="s">
        <v>673</v>
      </c>
      <c r="G232" s="2">
        <f>VLOOKUP(B232,'[1]Gửi Trang'!$B$2:G$431,6,0)</f>
        <v>21</v>
      </c>
      <c r="H232" s="15">
        <f>VLOOKUP(B232,'[1]Gửi Trang'!B$2:H$431,7,0)</f>
        <v>8715000</v>
      </c>
      <c r="I232" s="2">
        <v>70</v>
      </c>
      <c r="J232" s="49">
        <f>1400000*5*70%</f>
        <v>4900000</v>
      </c>
      <c r="K232" s="2">
        <v>12.5</v>
      </c>
      <c r="L232" s="44">
        <f t="shared" si="9"/>
        <v>1089375</v>
      </c>
      <c r="M232" s="2">
        <f t="shared" si="10"/>
        <v>82.5</v>
      </c>
      <c r="N232" s="45">
        <f t="shared" si="11"/>
        <v>5989375</v>
      </c>
    </row>
    <row r="233" spans="1:14" ht="21" customHeight="1" x14ac:dyDescent="0.25">
      <c r="A233" s="2">
        <v>229</v>
      </c>
      <c r="B233" s="2">
        <v>11166304</v>
      </c>
      <c r="C233" s="22" t="s">
        <v>186</v>
      </c>
      <c r="D233" s="23" t="s">
        <v>187</v>
      </c>
      <c r="E233" s="23" t="s">
        <v>474</v>
      </c>
      <c r="F233" s="23" t="s">
        <v>673</v>
      </c>
      <c r="G233" s="2">
        <f>VLOOKUP(B233,'[1]Gửi Trang'!$B$2:G$431,6,0)</f>
        <v>12</v>
      </c>
      <c r="H233" s="15">
        <f>VLOOKUP(B233,'[1]Gửi Trang'!B$2:H$431,7,0)</f>
        <v>6060000</v>
      </c>
      <c r="I233" s="2">
        <v>70</v>
      </c>
      <c r="J233" s="49">
        <f>1650000*5*70%</f>
        <v>5775000</v>
      </c>
      <c r="K233" s="2">
        <v>12.5</v>
      </c>
      <c r="L233" s="44">
        <f t="shared" si="9"/>
        <v>757500</v>
      </c>
      <c r="M233" s="2">
        <f t="shared" si="10"/>
        <v>82.5</v>
      </c>
      <c r="N233" s="45">
        <f t="shared" si="11"/>
        <v>6532500</v>
      </c>
    </row>
    <row r="234" spans="1:14" ht="21" customHeight="1" x14ac:dyDescent="0.25">
      <c r="A234" s="2">
        <v>230</v>
      </c>
      <c r="B234" s="2">
        <v>11165922</v>
      </c>
      <c r="C234" s="22" t="s">
        <v>232</v>
      </c>
      <c r="D234" s="23" t="s">
        <v>187</v>
      </c>
      <c r="E234" s="23" t="s">
        <v>474</v>
      </c>
      <c r="F234" s="23" t="s">
        <v>673</v>
      </c>
      <c r="G234" s="2">
        <f>VLOOKUP(B234,'[1]Gửi Trang'!$B$2:G$431,6,0)</f>
        <v>10</v>
      </c>
      <c r="H234" s="15">
        <f>VLOOKUP(B234,'[1]Gửi Trang'!B$2:H$431,7,0)</f>
        <v>5050000</v>
      </c>
      <c r="I234" s="2">
        <v>70</v>
      </c>
      <c r="J234" s="49">
        <f>1650000*5*70%</f>
        <v>5775000</v>
      </c>
      <c r="K234" s="2">
        <v>12.5</v>
      </c>
      <c r="L234" s="44">
        <f t="shared" si="9"/>
        <v>631250</v>
      </c>
      <c r="M234" s="2">
        <f t="shared" si="10"/>
        <v>82.5</v>
      </c>
      <c r="N234" s="45">
        <f t="shared" si="11"/>
        <v>6406250</v>
      </c>
    </row>
    <row r="235" spans="1:14" ht="21" customHeight="1" x14ac:dyDescent="0.25">
      <c r="A235" s="2">
        <v>231</v>
      </c>
      <c r="B235" s="2">
        <v>11197098</v>
      </c>
      <c r="C235" s="22" t="s">
        <v>582</v>
      </c>
      <c r="D235" s="23" t="s">
        <v>583</v>
      </c>
      <c r="E235" s="23" t="s">
        <v>330</v>
      </c>
      <c r="F235" s="23" t="s">
        <v>673</v>
      </c>
      <c r="G235" s="2">
        <f>VLOOKUP(B235,'[1]Gửi Trang'!$B$2:G$431,6,0)</f>
        <v>17</v>
      </c>
      <c r="H235" s="15">
        <f>VLOOKUP(B235,'[1]Gửi Trang'!B$2:H$431,7,0)</f>
        <v>8585000</v>
      </c>
      <c r="I235" s="2">
        <v>70</v>
      </c>
      <c r="J235" s="49">
        <f>1650000*5*70%</f>
        <v>5775000</v>
      </c>
      <c r="K235" s="2">
        <v>12.5</v>
      </c>
      <c r="L235" s="44">
        <f t="shared" si="9"/>
        <v>1073125</v>
      </c>
      <c r="M235" s="2">
        <f t="shared" si="10"/>
        <v>82.5</v>
      </c>
      <c r="N235" s="45">
        <f t="shared" si="11"/>
        <v>6848125</v>
      </c>
    </row>
    <row r="236" spans="1:14" ht="21" customHeight="1" x14ac:dyDescent="0.25">
      <c r="A236" s="2">
        <v>232</v>
      </c>
      <c r="B236" s="2">
        <v>11166250</v>
      </c>
      <c r="C236" s="22" t="s">
        <v>51</v>
      </c>
      <c r="D236" s="23" t="s">
        <v>584</v>
      </c>
      <c r="E236" s="43" t="s">
        <v>701</v>
      </c>
      <c r="F236" s="23" t="s">
        <v>673</v>
      </c>
      <c r="G236" s="2">
        <f>VLOOKUP(B236,'[1]Gửi Trang'!$B$2:G$431,6,0)</f>
        <v>10</v>
      </c>
      <c r="H236" s="15">
        <f>VLOOKUP(B236,'[1]Gửi Trang'!B$2:H$431,7,0)</f>
        <v>5050000</v>
      </c>
      <c r="I236" s="2">
        <v>70</v>
      </c>
      <c r="J236" s="49">
        <f>1650000*5*70%</f>
        <v>5775000</v>
      </c>
      <c r="K236" s="2">
        <v>12.5</v>
      </c>
      <c r="L236" s="44">
        <f t="shared" si="9"/>
        <v>631250</v>
      </c>
      <c r="M236" s="2">
        <f t="shared" si="10"/>
        <v>82.5</v>
      </c>
      <c r="N236" s="45">
        <f t="shared" si="11"/>
        <v>6406250</v>
      </c>
    </row>
    <row r="237" spans="1:14" ht="21" customHeight="1" x14ac:dyDescent="0.25">
      <c r="A237" s="2">
        <v>233</v>
      </c>
      <c r="B237" s="2">
        <v>11197093</v>
      </c>
      <c r="C237" s="22" t="s">
        <v>142</v>
      </c>
      <c r="D237" s="23" t="s">
        <v>24</v>
      </c>
      <c r="E237" s="43" t="s">
        <v>702</v>
      </c>
      <c r="F237" s="23" t="s">
        <v>673</v>
      </c>
      <c r="G237" s="2">
        <f>VLOOKUP(B237,'[1]Gửi Trang'!$B$2:G$431,6,0)</f>
        <v>16</v>
      </c>
      <c r="H237" s="15">
        <f>VLOOKUP(B237,'[1]Gửi Trang'!B$2:H$431,7,0)</f>
        <v>9040000</v>
      </c>
      <c r="I237" s="2">
        <v>70</v>
      </c>
      <c r="J237" s="49">
        <f>1900000*5*70%</f>
        <v>6650000</v>
      </c>
      <c r="K237" s="2">
        <v>12.5</v>
      </c>
      <c r="L237" s="44">
        <f t="shared" si="9"/>
        <v>1130000</v>
      </c>
      <c r="M237" s="2">
        <f t="shared" si="10"/>
        <v>82.5</v>
      </c>
      <c r="N237" s="45">
        <f t="shared" si="11"/>
        <v>7780000</v>
      </c>
    </row>
    <row r="238" spans="1:14" ht="21" customHeight="1" x14ac:dyDescent="0.25">
      <c r="A238" s="2">
        <v>234</v>
      </c>
      <c r="B238" s="2">
        <v>11186372</v>
      </c>
      <c r="C238" s="22" t="s">
        <v>585</v>
      </c>
      <c r="D238" s="23" t="s">
        <v>586</v>
      </c>
      <c r="E238" s="23" t="s">
        <v>330</v>
      </c>
      <c r="F238" s="23" t="s">
        <v>673</v>
      </c>
      <c r="G238" s="2">
        <f>VLOOKUP(B238,'[1]Gửi Trang'!$B$2:G$431,6,0)</f>
        <v>19</v>
      </c>
      <c r="H238" s="15">
        <f>VLOOKUP(B238,'[1]Gửi Trang'!B$2:H$431,7,0)</f>
        <v>9595000</v>
      </c>
      <c r="I238" s="2">
        <v>70</v>
      </c>
      <c r="J238" s="49">
        <f>1650000*5*70%</f>
        <v>5775000</v>
      </c>
      <c r="K238" s="2">
        <v>12.5</v>
      </c>
      <c r="L238" s="44">
        <f t="shared" si="9"/>
        <v>1199375</v>
      </c>
      <c r="M238" s="2">
        <f t="shared" si="10"/>
        <v>82.5</v>
      </c>
      <c r="N238" s="45">
        <f t="shared" si="11"/>
        <v>6974375</v>
      </c>
    </row>
    <row r="239" spans="1:14" ht="21" customHeight="1" x14ac:dyDescent="0.25">
      <c r="A239" s="2">
        <v>235</v>
      </c>
      <c r="B239" s="2">
        <v>11186322</v>
      </c>
      <c r="C239" s="22" t="s">
        <v>88</v>
      </c>
      <c r="D239" s="23" t="s">
        <v>139</v>
      </c>
      <c r="E239" s="43" t="s">
        <v>702</v>
      </c>
      <c r="F239" s="23" t="s">
        <v>673</v>
      </c>
      <c r="G239" s="2">
        <f>VLOOKUP(B239,'[1]Gửi Trang'!$B$2:G$431,6,0)</f>
        <v>22</v>
      </c>
      <c r="H239" s="15">
        <f>VLOOKUP(B239,'[1]Gửi Trang'!B$2:H$431,7,0)</f>
        <v>12430000</v>
      </c>
      <c r="I239" s="2">
        <v>70</v>
      </c>
      <c r="J239" s="49">
        <f>1900000*5*70%</f>
        <v>6650000</v>
      </c>
      <c r="K239" s="2">
        <v>12.5</v>
      </c>
      <c r="L239" s="44">
        <f t="shared" si="9"/>
        <v>1553750</v>
      </c>
      <c r="M239" s="2">
        <f t="shared" si="10"/>
        <v>82.5</v>
      </c>
      <c r="N239" s="45">
        <f t="shared" si="11"/>
        <v>8203750</v>
      </c>
    </row>
    <row r="240" spans="1:14" ht="21" customHeight="1" x14ac:dyDescent="0.25">
      <c r="A240" s="2">
        <v>236</v>
      </c>
      <c r="B240" s="2">
        <v>11186366</v>
      </c>
      <c r="C240" s="22" t="s">
        <v>587</v>
      </c>
      <c r="D240" s="23" t="s">
        <v>588</v>
      </c>
      <c r="E240" s="43" t="s">
        <v>6</v>
      </c>
      <c r="F240" s="23" t="s">
        <v>673</v>
      </c>
      <c r="G240" s="2">
        <f>VLOOKUP(B240,'[1]Gửi Trang'!$B$2:G$431,6,0)</f>
        <v>23</v>
      </c>
      <c r="H240" s="15">
        <f>VLOOKUP(B240,'[1]Gửi Trang'!B$2:H$431,7,0)</f>
        <v>12995000</v>
      </c>
      <c r="I240" s="2">
        <v>70</v>
      </c>
      <c r="J240" s="49">
        <f>1900000*5*70%</f>
        <v>6650000</v>
      </c>
      <c r="K240" s="2">
        <v>12.5</v>
      </c>
      <c r="L240" s="44">
        <f t="shared" si="9"/>
        <v>1624375</v>
      </c>
      <c r="M240" s="2">
        <f t="shared" si="10"/>
        <v>82.5</v>
      </c>
      <c r="N240" s="45">
        <f t="shared" si="11"/>
        <v>8274375</v>
      </c>
    </row>
    <row r="241" spans="1:14" ht="21" customHeight="1" x14ac:dyDescent="0.25">
      <c r="A241" s="2">
        <v>237</v>
      </c>
      <c r="B241" s="2">
        <v>11161993</v>
      </c>
      <c r="C241" s="22" t="s">
        <v>70</v>
      </c>
      <c r="D241" s="23" t="s">
        <v>589</v>
      </c>
      <c r="E241" s="23" t="s">
        <v>40</v>
      </c>
      <c r="F241" s="23" t="s">
        <v>673</v>
      </c>
      <c r="G241" s="2">
        <f>VLOOKUP(B241,'[1]Gửi Trang'!$B$2:G$431,6,0)</f>
        <v>13</v>
      </c>
      <c r="H241" s="15">
        <f>VLOOKUP(B241,'[1]Gửi Trang'!B$2:H$431,7,0)</f>
        <v>7345000</v>
      </c>
      <c r="I241" s="2">
        <v>70</v>
      </c>
      <c r="J241" s="49">
        <f>1900000*5*70%</f>
        <v>6650000</v>
      </c>
      <c r="K241" s="2">
        <v>12.5</v>
      </c>
      <c r="L241" s="44">
        <f t="shared" si="9"/>
        <v>918125</v>
      </c>
      <c r="M241" s="2">
        <f t="shared" si="10"/>
        <v>82.5</v>
      </c>
      <c r="N241" s="45">
        <f t="shared" si="11"/>
        <v>7568125</v>
      </c>
    </row>
    <row r="242" spans="1:14" ht="21" customHeight="1" x14ac:dyDescent="0.25">
      <c r="A242" s="2">
        <v>238</v>
      </c>
      <c r="B242" s="2">
        <v>11161274</v>
      </c>
      <c r="C242" s="22" t="s">
        <v>590</v>
      </c>
      <c r="D242" s="23" t="s">
        <v>584</v>
      </c>
      <c r="E242" s="43" t="s">
        <v>701</v>
      </c>
      <c r="F242" s="23" t="s">
        <v>673</v>
      </c>
      <c r="G242" s="2">
        <f>VLOOKUP(B242,'[1]Gửi Trang'!$B$2:G$431,6,0)</f>
        <v>10</v>
      </c>
      <c r="H242" s="15">
        <f>VLOOKUP(B242,'[1]Gửi Trang'!B$2:H$431,7,0)</f>
        <v>5050000</v>
      </c>
      <c r="I242" s="2">
        <v>70</v>
      </c>
      <c r="J242" s="49">
        <f>1650000*5*70%</f>
        <v>5775000</v>
      </c>
      <c r="K242" s="2">
        <v>12.5</v>
      </c>
      <c r="L242" s="44">
        <f t="shared" si="9"/>
        <v>631250</v>
      </c>
      <c r="M242" s="2">
        <f t="shared" si="10"/>
        <v>82.5</v>
      </c>
      <c r="N242" s="45">
        <f t="shared" si="11"/>
        <v>6406250</v>
      </c>
    </row>
    <row r="243" spans="1:14" ht="21" customHeight="1" x14ac:dyDescent="0.25">
      <c r="A243" s="2">
        <v>239</v>
      </c>
      <c r="B243" s="2">
        <v>11186312</v>
      </c>
      <c r="C243" s="22" t="s">
        <v>171</v>
      </c>
      <c r="D243" s="23" t="s">
        <v>460</v>
      </c>
      <c r="E243" s="23" t="s">
        <v>330</v>
      </c>
      <c r="F243" s="23" t="s">
        <v>673</v>
      </c>
      <c r="G243" s="2">
        <f>VLOOKUP(B243,'[1]Gửi Trang'!$B$2:G$431,6,0)</f>
        <v>18</v>
      </c>
      <c r="H243" s="15">
        <f>VLOOKUP(B243,'[1]Gửi Trang'!B$2:H$431,7,0)</f>
        <v>10170000</v>
      </c>
      <c r="I243" s="2">
        <v>70</v>
      </c>
      <c r="J243" s="49">
        <f>1900000*5*70%</f>
        <v>6650000</v>
      </c>
      <c r="K243" s="2">
        <v>12.5</v>
      </c>
      <c r="L243" s="44">
        <f t="shared" si="9"/>
        <v>1271250</v>
      </c>
      <c r="M243" s="2">
        <f t="shared" si="10"/>
        <v>82.5</v>
      </c>
      <c r="N243" s="45">
        <f t="shared" si="11"/>
        <v>7921250</v>
      </c>
    </row>
    <row r="244" spans="1:14" ht="21" customHeight="1" x14ac:dyDescent="0.25">
      <c r="A244" s="2">
        <v>240</v>
      </c>
      <c r="B244" s="2">
        <v>11166243</v>
      </c>
      <c r="C244" s="22" t="s">
        <v>591</v>
      </c>
      <c r="D244" s="23" t="s">
        <v>592</v>
      </c>
      <c r="E244" s="23" t="s">
        <v>445</v>
      </c>
      <c r="F244" s="23" t="s">
        <v>673</v>
      </c>
      <c r="G244" s="2">
        <f>VLOOKUP(B244,'[1]Gửi Trang'!$B$2:G$431,6,0)</f>
        <v>16</v>
      </c>
      <c r="H244" s="15">
        <f>VLOOKUP(B244,'[1]Gửi Trang'!B$2:H$431,7,0)</f>
        <v>8080000</v>
      </c>
      <c r="I244" s="2">
        <v>70</v>
      </c>
      <c r="J244" s="49">
        <f>1650000*5*70%</f>
        <v>5775000</v>
      </c>
      <c r="K244" s="2">
        <v>12.5</v>
      </c>
      <c r="L244" s="44">
        <f t="shared" si="9"/>
        <v>1010000</v>
      </c>
      <c r="M244" s="2">
        <f t="shared" si="10"/>
        <v>82.5</v>
      </c>
      <c r="N244" s="45">
        <f t="shared" si="11"/>
        <v>6785000</v>
      </c>
    </row>
    <row r="245" spans="1:14" ht="21" customHeight="1" x14ac:dyDescent="0.25">
      <c r="A245" s="2">
        <v>241</v>
      </c>
      <c r="B245" s="2">
        <v>11166227</v>
      </c>
      <c r="C245" s="22" t="s">
        <v>593</v>
      </c>
      <c r="D245" s="23" t="s">
        <v>594</v>
      </c>
      <c r="E245" s="43" t="s">
        <v>701</v>
      </c>
      <c r="F245" s="23" t="s">
        <v>673</v>
      </c>
      <c r="G245" s="2">
        <f>VLOOKUP(B245,'[1]Gửi Trang'!$B$2:G$431,6,0)</f>
        <v>10</v>
      </c>
      <c r="H245" s="15">
        <f>VLOOKUP(B245,'[1]Gửi Trang'!B$2:H$431,7,0)</f>
        <v>5050000</v>
      </c>
      <c r="I245" s="2">
        <v>70</v>
      </c>
      <c r="J245" s="49">
        <f>1650000*5*70%</f>
        <v>5775000</v>
      </c>
      <c r="K245" s="2">
        <v>12.5</v>
      </c>
      <c r="L245" s="44">
        <f t="shared" si="9"/>
        <v>631250</v>
      </c>
      <c r="M245" s="2">
        <f t="shared" si="10"/>
        <v>82.5</v>
      </c>
      <c r="N245" s="45">
        <f t="shared" si="11"/>
        <v>6406250</v>
      </c>
    </row>
    <row r="246" spans="1:14" ht="21" customHeight="1" x14ac:dyDescent="0.25">
      <c r="A246" s="2">
        <v>242</v>
      </c>
      <c r="B246" s="2">
        <v>11166233</v>
      </c>
      <c r="C246" s="22" t="s">
        <v>595</v>
      </c>
      <c r="D246" s="23" t="s">
        <v>515</v>
      </c>
      <c r="E246" s="23" t="s">
        <v>69</v>
      </c>
      <c r="F246" s="23" t="s">
        <v>673</v>
      </c>
      <c r="G246" s="2">
        <f>VLOOKUP(B246,'[1]Gửi Trang'!$B$2:G$431,6,0)</f>
        <v>10</v>
      </c>
      <c r="H246" s="15">
        <f>VLOOKUP(B246,'[1]Gửi Trang'!B$2:H$431,7,0)</f>
        <v>4150000</v>
      </c>
      <c r="I246" s="2">
        <v>70</v>
      </c>
      <c r="J246" s="49">
        <f>1400000*5*70%</f>
        <v>4900000</v>
      </c>
      <c r="K246" s="2">
        <v>12.5</v>
      </c>
      <c r="L246" s="44">
        <f t="shared" si="9"/>
        <v>518750</v>
      </c>
      <c r="M246" s="2">
        <f t="shared" si="10"/>
        <v>82.5</v>
      </c>
      <c r="N246" s="45">
        <f t="shared" si="11"/>
        <v>5418750</v>
      </c>
    </row>
    <row r="247" spans="1:14" ht="21" customHeight="1" x14ac:dyDescent="0.25">
      <c r="A247" s="2">
        <v>243</v>
      </c>
      <c r="B247" s="2">
        <v>11165913</v>
      </c>
      <c r="C247" s="22" t="s">
        <v>596</v>
      </c>
      <c r="D247" s="23" t="s">
        <v>552</v>
      </c>
      <c r="E247" s="43" t="s">
        <v>701</v>
      </c>
      <c r="F247" s="23" t="s">
        <v>673</v>
      </c>
      <c r="G247" s="2">
        <f>VLOOKUP(B247,'[1]Gửi Trang'!$B$2:G$431,6,0)</f>
        <v>10</v>
      </c>
      <c r="H247" s="15">
        <f>VLOOKUP(B247,'[1]Gửi Trang'!B$2:H$431,7,0)</f>
        <v>5050000</v>
      </c>
      <c r="I247" s="2">
        <v>70</v>
      </c>
      <c r="J247" s="49">
        <f>1650000*5*70%</f>
        <v>5775000</v>
      </c>
      <c r="K247" s="2">
        <v>12.5</v>
      </c>
      <c r="L247" s="44">
        <f t="shared" si="9"/>
        <v>631250</v>
      </c>
      <c r="M247" s="2">
        <f t="shared" si="10"/>
        <v>82.5</v>
      </c>
      <c r="N247" s="45">
        <f t="shared" si="11"/>
        <v>6406250</v>
      </c>
    </row>
    <row r="248" spans="1:14" ht="21" customHeight="1" x14ac:dyDescent="0.25">
      <c r="A248" s="2">
        <v>244</v>
      </c>
      <c r="B248" s="2">
        <v>11181447</v>
      </c>
      <c r="C248" s="22" t="s">
        <v>597</v>
      </c>
      <c r="D248" s="23" t="s">
        <v>598</v>
      </c>
      <c r="E248" s="43" t="s">
        <v>6</v>
      </c>
      <c r="F248" s="23" t="s">
        <v>673</v>
      </c>
      <c r="G248" s="2">
        <f>VLOOKUP(B248,'[1]Gửi Trang'!$B$2:G$431,6,0)</f>
        <v>20</v>
      </c>
      <c r="H248" s="15">
        <f>VLOOKUP(B248,'[1]Gửi Trang'!B$2:H$431,7,0)</f>
        <v>11300000</v>
      </c>
      <c r="I248" s="2">
        <v>70</v>
      </c>
      <c r="J248" s="49">
        <f>1900000*5*70%</f>
        <v>6650000</v>
      </c>
      <c r="K248" s="2">
        <v>12.5</v>
      </c>
      <c r="L248" s="44">
        <f t="shared" si="9"/>
        <v>1412500</v>
      </c>
      <c r="M248" s="2">
        <f t="shared" si="10"/>
        <v>82.5</v>
      </c>
      <c r="N248" s="45">
        <f t="shared" si="11"/>
        <v>8062500</v>
      </c>
    </row>
    <row r="249" spans="1:14" ht="21" customHeight="1" x14ac:dyDescent="0.25">
      <c r="A249" s="2">
        <v>245</v>
      </c>
      <c r="B249" s="2">
        <v>11197032</v>
      </c>
      <c r="C249" s="22" t="s">
        <v>170</v>
      </c>
      <c r="D249" s="23" t="s">
        <v>599</v>
      </c>
      <c r="E249" s="23" t="s">
        <v>469</v>
      </c>
      <c r="F249" s="23" t="s">
        <v>673</v>
      </c>
      <c r="G249" s="2">
        <f>VLOOKUP(B249,'[1]Gửi Trang'!$B$2:G$431,6,0)</f>
        <v>18</v>
      </c>
      <c r="H249" s="15">
        <f>VLOOKUP(B249,'[1]Gửi Trang'!B$2:H$431,7,0)</f>
        <v>9090000</v>
      </c>
      <c r="I249" s="2">
        <v>70</v>
      </c>
      <c r="J249" s="49">
        <f>1650000*5*70%</f>
        <v>5775000</v>
      </c>
      <c r="K249" s="2">
        <v>12.5</v>
      </c>
      <c r="L249" s="44">
        <f t="shared" si="9"/>
        <v>1136250</v>
      </c>
      <c r="M249" s="2">
        <f t="shared" si="10"/>
        <v>82.5</v>
      </c>
      <c r="N249" s="45">
        <f t="shared" si="11"/>
        <v>6911250</v>
      </c>
    </row>
    <row r="250" spans="1:14" ht="21" customHeight="1" x14ac:dyDescent="0.25">
      <c r="A250" s="2">
        <v>246</v>
      </c>
      <c r="B250" s="2">
        <v>11174716</v>
      </c>
      <c r="C250" s="22" t="s">
        <v>80</v>
      </c>
      <c r="D250" s="23" t="s">
        <v>81</v>
      </c>
      <c r="E250" s="23" t="s">
        <v>330</v>
      </c>
      <c r="F250" s="23" t="s">
        <v>673</v>
      </c>
      <c r="G250" s="2">
        <f>VLOOKUP(B250,'[1]Gửi Trang'!$B$2:G$431,6,0)</f>
        <v>21</v>
      </c>
      <c r="H250" s="15">
        <f>VLOOKUP(B250,'[1]Gửi Trang'!B$2:H$431,7,0)</f>
        <v>10605000</v>
      </c>
      <c r="I250" s="2">
        <v>70</v>
      </c>
      <c r="J250" s="49">
        <f>1650000*5*70%</f>
        <v>5775000</v>
      </c>
      <c r="K250" s="2">
        <v>12.5</v>
      </c>
      <c r="L250" s="44">
        <f t="shared" si="9"/>
        <v>1325625</v>
      </c>
      <c r="M250" s="2">
        <f t="shared" si="10"/>
        <v>82.5</v>
      </c>
      <c r="N250" s="45">
        <f t="shared" si="11"/>
        <v>7100625</v>
      </c>
    </row>
    <row r="251" spans="1:14" ht="21" customHeight="1" x14ac:dyDescent="0.25">
      <c r="A251" s="2">
        <v>247</v>
      </c>
      <c r="B251" s="2">
        <v>11197033</v>
      </c>
      <c r="C251" s="22" t="s">
        <v>180</v>
      </c>
      <c r="D251" s="23" t="s">
        <v>600</v>
      </c>
      <c r="E251" s="23" t="s">
        <v>40</v>
      </c>
      <c r="F251" s="23" t="s">
        <v>673</v>
      </c>
      <c r="G251" s="2">
        <f>VLOOKUP(B251,'[1]Gửi Trang'!$B$2:G$431,6,0)</f>
        <v>20</v>
      </c>
      <c r="H251" s="15">
        <f>VLOOKUP(B251,'[1]Gửi Trang'!B$2:H$431,7,0)</f>
        <v>9605000</v>
      </c>
      <c r="I251" s="2">
        <v>70</v>
      </c>
      <c r="J251" s="49">
        <f>1900000*5*70%</f>
        <v>6650000</v>
      </c>
      <c r="K251" s="2">
        <v>12.5</v>
      </c>
      <c r="L251" s="44">
        <f t="shared" si="9"/>
        <v>1200625</v>
      </c>
      <c r="M251" s="2">
        <f t="shared" si="10"/>
        <v>82.5</v>
      </c>
      <c r="N251" s="45">
        <f t="shared" si="11"/>
        <v>7850625</v>
      </c>
    </row>
    <row r="252" spans="1:14" ht="21" customHeight="1" x14ac:dyDescent="0.25">
      <c r="A252" s="2">
        <v>248</v>
      </c>
      <c r="B252" s="2">
        <v>11171487</v>
      </c>
      <c r="C252" s="22" t="s">
        <v>79</v>
      </c>
      <c r="D252" s="23" t="s">
        <v>601</v>
      </c>
      <c r="E252" s="23" t="s">
        <v>330</v>
      </c>
      <c r="F252" s="23" t="s">
        <v>673</v>
      </c>
      <c r="G252" s="2">
        <f>VLOOKUP(B252,'[1]Gửi Trang'!$B$2:G$431,6,0)</f>
        <v>23</v>
      </c>
      <c r="H252" s="15">
        <f>VLOOKUP(B252,'[1]Gửi Trang'!B$2:H$431,7,0)</f>
        <v>12995000</v>
      </c>
      <c r="I252" s="2">
        <v>70</v>
      </c>
      <c r="J252" s="49">
        <f>1900000*5*70%</f>
        <v>6650000</v>
      </c>
      <c r="K252" s="2">
        <v>12.5</v>
      </c>
      <c r="L252" s="44">
        <f t="shared" si="9"/>
        <v>1624375</v>
      </c>
      <c r="M252" s="2">
        <f t="shared" si="10"/>
        <v>82.5</v>
      </c>
      <c r="N252" s="45">
        <f t="shared" si="11"/>
        <v>8274375</v>
      </c>
    </row>
    <row r="253" spans="1:14" ht="21" customHeight="1" x14ac:dyDescent="0.25">
      <c r="A253" s="2">
        <v>249</v>
      </c>
      <c r="B253" s="2">
        <v>11180964</v>
      </c>
      <c r="C253" s="22" t="s">
        <v>271</v>
      </c>
      <c r="D253" s="23" t="s">
        <v>602</v>
      </c>
      <c r="E253" s="23" t="s">
        <v>330</v>
      </c>
      <c r="F253" s="23" t="s">
        <v>673</v>
      </c>
      <c r="G253" s="2">
        <f>VLOOKUP(B253,'[1]Gửi Trang'!$B$2:G$431,6,0)</f>
        <v>19</v>
      </c>
      <c r="H253" s="15">
        <f>VLOOKUP(B253,'[1]Gửi Trang'!B$2:H$431,7,0)</f>
        <v>10735000</v>
      </c>
      <c r="I253" s="2">
        <v>70</v>
      </c>
      <c r="J253" s="49">
        <f>1650000*5*70%</f>
        <v>5775000</v>
      </c>
      <c r="K253" s="2">
        <v>12.5</v>
      </c>
      <c r="L253" s="44">
        <f t="shared" si="9"/>
        <v>1341875</v>
      </c>
      <c r="M253" s="2">
        <f t="shared" si="10"/>
        <v>82.5</v>
      </c>
      <c r="N253" s="45">
        <f t="shared" si="11"/>
        <v>7116875</v>
      </c>
    </row>
    <row r="254" spans="1:14" ht="21" customHeight="1" x14ac:dyDescent="0.25">
      <c r="A254" s="2">
        <v>250</v>
      </c>
      <c r="B254" s="2">
        <v>11161397</v>
      </c>
      <c r="C254" s="22" t="s">
        <v>103</v>
      </c>
      <c r="D254" s="23" t="s">
        <v>603</v>
      </c>
      <c r="E254" s="23" t="s">
        <v>376</v>
      </c>
      <c r="F254" s="23" t="s">
        <v>673</v>
      </c>
      <c r="G254" s="2">
        <f>VLOOKUP(B254,'[1]Gửi Trang'!$B$2:G$431,6,0)</f>
        <v>19</v>
      </c>
      <c r="H254" s="15">
        <f>VLOOKUP(B254,'[1]Gửi Trang'!B$2:H$431,7,0)</f>
        <v>8425000</v>
      </c>
      <c r="I254" s="2">
        <v>70</v>
      </c>
      <c r="J254" s="49">
        <f>1400000*5*70%</f>
        <v>4900000</v>
      </c>
      <c r="K254" s="2">
        <v>12.5</v>
      </c>
      <c r="L254" s="44">
        <f t="shared" si="9"/>
        <v>1053125</v>
      </c>
      <c r="M254" s="2">
        <f t="shared" si="10"/>
        <v>82.5</v>
      </c>
      <c r="N254" s="45">
        <f t="shared" si="11"/>
        <v>5953125</v>
      </c>
    </row>
    <row r="255" spans="1:14" ht="21" customHeight="1" x14ac:dyDescent="0.25">
      <c r="A255" s="2">
        <v>251</v>
      </c>
      <c r="B255" s="2">
        <v>11176332</v>
      </c>
      <c r="C255" s="22" t="s">
        <v>244</v>
      </c>
      <c r="D255" s="23" t="s">
        <v>604</v>
      </c>
      <c r="E255" s="23" t="s">
        <v>469</v>
      </c>
      <c r="F255" s="23" t="s">
        <v>673</v>
      </c>
      <c r="G255" s="2">
        <f>VLOOKUP(B255,'[1]Gửi Trang'!$B$2:G$431,6,0)</f>
        <v>23</v>
      </c>
      <c r="H255" s="15">
        <f>VLOOKUP(B255,'[1]Gửi Trang'!B$2:H$431,7,0)</f>
        <v>11615000</v>
      </c>
      <c r="I255" s="2">
        <v>70</v>
      </c>
      <c r="J255" s="49">
        <f>1650000*5*70%</f>
        <v>5775000</v>
      </c>
      <c r="K255" s="2">
        <v>12.5</v>
      </c>
      <c r="L255" s="44">
        <f t="shared" si="9"/>
        <v>1451875</v>
      </c>
      <c r="M255" s="2">
        <f t="shared" si="10"/>
        <v>82.5</v>
      </c>
      <c r="N255" s="45">
        <f t="shared" si="11"/>
        <v>7226875</v>
      </c>
    </row>
    <row r="256" spans="1:14" ht="21" customHeight="1" x14ac:dyDescent="0.25">
      <c r="A256" s="2">
        <v>252</v>
      </c>
      <c r="B256" s="2">
        <v>11176318</v>
      </c>
      <c r="C256" s="22" t="s">
        <v>28</v>
      </c>
      <c r="D256" s="23" t="s">
        <v>481</v>
      </c>
      <c r="E256" s="23" t="s">
        <v>700</v>
      </c>
      <c r="F256" s="23" t="s">
        <v>673</v>
      </c>
      <c r="G256" s="2">
        <f>VLOOKUP(B256,'[1]Gửi Trang'!$B$2:G$431,6,0)</f>
        <v>16</v>
      </c>
      <c r="H256" s="15">
        <f>VLOOKUP(B256,'[1]Gửi Trang'!B$2:H$431,7,0)</f>
        <v>8080000</v>
      </c>
      <c r="I256" s="2">
        <v>70</v>
      </c>
      <c r="J256" s="49">
        <f>5*1650000*70%</f>
        <v>5775000</v>
      </c>
      <c r="K256" s="2">
        <v>12.5</v>
      </c>
      <c r="L256" s="44">
        <f t="shared" si="9"/>
        <v>1010000</v>
      </c>
      <c r="M256" s="2">
        <f t="shared" si="10"/>
        <v>82.5</v>
      </c>
      <c r="N256" s="45">
        <f t="shared" si="11"/>
        <v>6785000</v>
      </c>
    </row>
    <row r="257" spans="1:14" ht="21" customHeight="1" x14ac:dyDescent="0.25">
      <c r="A257" s="2">
        <v>253</v>
      </c>
      <c r="B257" s="2">
        <v>11176328</v>
      </c>
      <c r="C257" s="22" t="s">
        <v>104</v>
      </c>
      <c r="D257" s="23" t="s">
        <v>549</v>
      </c>
      <c r="E257" s="23" t="s">
        <v>469</v>
      </c>
      <c r="F257" s="23" t="s">
        <v>673</v>
      </c>
      <c r="G257" s="2">
        <f>VLOOKUP(B257,'[1]Gửi Trang'!$B$2:G$431,6,0)</f>
        <v>19</v>
      </c>
      <c r="H257" s="15">
        <f>VLOOKUP(B257,'[1]Gửi Trang'!B$2:H$431,7,0)</f>
        <v>9595000</v>
      </c>
      <c r="I257" s="2">
        <v>70</v>
      </c>
      <c r="J257" s="49">
        <f>1650000*5*70%</f>
        <v>5775000</v>
      </c>
      <c r="K257" s="2">
        <v>12.5</v>
      </c>
      <c r="L257" s="44">
        <f t="shared" si="9"/>
        <v>1199375</v>
      </c>
      <c r="M257" s="2">
        <f t="shared" si="10"/>
        <v>82.5</v>
      </c>
      <c r="N257" s="45">
        <f t="shared" si="11"/>
        <v>6974375</v>
      </c>
    </row>
    <row r="258" spans="1:14" ht="21" customHeight="1" x14ac:dyDescent="0.25">
      <c r="A258" s="2">
        <v>254</v>
      </c>
      <c r="B258" s="2">
        <v>11180577</v>
      </c>
      <c r="C258" s="22" t="s">
        <v>605</v>
      </c>
      <c r="D258" s="23" t="s">
        <v>606</v>
      </c>
      <c r="E258" s="23" t="s">
        <v>376</v>
      </c>
      <c r="F258" s="23" t="s">
        <v>673</v>
      </c>
      <c r="G258" s="2">
        <f>VLOOKUP(B258,'[1]Gửi Trang'!$B$2:G$431,6,0)</f>
        <v>15</v>
      </c>
      <c r="H258" s="15">
        <f>VLOOKUP(B258,'[1]Gửi Trang'!B$2:H$431,7,0)</f>
        <v>6225000</v>
      </c>
      <c r="I258" s="2">
        <v>70</v>
      </c>
      <c r="J258" s="49">
        <f>1400000*5*70%</f>
        <v>4900000</v>
      </c>
      <c r="K258" s="2">
        <v>12.5</v>
      </c>
      <c r="L258" s="44">
        <f t="shared" si="9"/>
        <v>778125</v>
      </c>
      <c r="M258" s="2">
        <f t="shared" si="10"/>
        <v>82.5</v>
      </c>
      <c r="N258" s="45">
        <f t="shared" si="11"/>
        <v>5678125</v>
      </c>
    </row>
    <row r="259" spans="1:14" ht="21" customHeight="1" x14ac:dyDescent="0.25">
      <c r="A259" s="2">
        <v>255</v>
      </c>
      <c r="B259" s="2">
        <v>11166107</v>
      </c>
      <c r="C259" s="22" t="s">
        <v>607</v>
      </c>
      <c r="D259" s="23" t="s">
        <v>608</v>
      </c>
      <c r="E259" s="23" t="s">
        <v>700</v>
      </c>
      <c r="F259" s="23" t="s">
        <v>673</v>
      </c>
      <c r="G259" s="2">
        <f>VLOOKUP(B259,'[1]Gửi Trang'!$B$2:G$431,6,0)</f>
        <v>16</v>
      </c>
      <c r="H259" s="15">
        <f>VLOOKUP(B259,'[1]Gửi Trang'!B$2:H$431,7,0)</f>
        <v>8080000</v>
      </c>
      <c r="I259" s="2">
        <v>70</v>
      </c>
      <c r="J259" s="49">
        <f>5*1650000*70%</f>
        <v>5775000</v>
      </c>
      <c r="K259" s="2">
        <v>12.5</v>
      </c>
      <c r="L259" s="44">
        <f t="shared" si="9"/>
        <v>1010000</v>
      </c>
      <c r="M259" s="2">
        <f t="shared" si="10"/>
        <v>82.5</v>
      </c>
      <c r="N259" s="45">
        <f t="shared" si="11"/>
        <v>6785000</v>
      </c>
    </row>
    <row r="260" spans="1:14" ht="21" customHeight="1" x14ac:dyDescent="0.25">
      <c r="A260" s="2">
        <v>256</v>
      </c>
      <c r="B260" s="2">
        <v>11166273</v>
      </c>
      <c r="C260" s="22" t="s">
        <v>609</v>
      </c>
      <c r="D260" s="23" t="s">
        <v>542</v>
      </c>
      <c r="E260" s="43" t="s">
        <v>702</v>
      </c>
      <c r="F260" s="23" t="s">
        <v>673</v>
      </c>
      <c r="G260" s="2">
        <f>VLOOKUP(B260,'[1]Gửi Trang'!$B$2:G$431,6,0)</f>
        <v>20</v>
      </c>
      <c r="H260" s="15">
        <f>VLOOKUP(B260,'[1]Gửi Trang'!B$2:H$431,7,0)</f>
        <v>11300000</v>
      </c>
      <c r="I260" s="2">
        <v>70</v>
      </c>
      <c r="J260" s="49">
        <f>1900000*5*70%</f>
        <v>6650000</v>
      </c>
      <c r="K260" s="2">
        <v>12.5</v>
      </c>
      <c r="L260" s="44">
        <f t="shared" ref="L260:L323" si="12">H260*K260/100</f>
        <v>1412500</v>
      </c>
      <c r="M260" s="2">
        <f t="shared" si="10"/>
        <v>82.5</v>
      </c>
      <c r="N260" s="45">
        <f t="shared" si="11"/>
        <v>8062500</v>
      </c>
    </row>
    <row r="261" spans="1:14" ht="21" customHeight="1" x14ac:dyDescent="0.25">
      <c r="A261" s="2">
        <v>257</v>
      </c>
      <c r="B261" s="2">
        <v>11176262</v>
      </c>
      <c r="C261" s="22" t="s">
        <v>243</v>
      </c>
      <c r="D261" s="23" t="s">
        <v>549</v>
      </c>
      <c r="E261" s="23" t="s">
        <v>469</v>
      </c>
      <c r="F261" s="23" t="s">
        <v>673</v>
      </c>
      <c r="G261" s="2">
        <f>VLOOKUP(B261,'[1]Gửi Trang'!$B$2:G$431,6,0)</f>
        <v>21</v>
      </c>
      <c r="H261" s="15">
        <f>VLOOKUP(B261,'[1]Gửi Trang'!B$2:H$431,7,0)</f>
        <v>10605000</v>
      </c>
      <c r="I261" s="2">
        <v>70</v>
      </c>
      <c r="J261" s="49">
        <f>1650000*5*70%</f>
        <v>5775000</v>
      </c>
      <c r="K261" s="2">
        <v>12.5</v>
      </c>
      <c r="L261" s="44">
        <f t="shared" si="12"/>
        <v>1325625</v>
      </c>
      <c r="M261" s="2">
        <f t="shared" ref="M261:M324" si="13">I261+K261</f>
        <v>82.5</v>
      </c>
      <c r="N261" s="45">
        <f t="shared" ref="N261:N324" si="14">J261+L261</f>
        <v>7100625</v>
      </c>
    </row>
    <row r="262" spans="1:14" ht="21" customHeight="1" x14ac:dyDescent="0.25">
      <c r="A262" s="2">
        <v>258</v>
      </c>
      <c r="B262" s="2">
        <v>11180845</v>
      </c>
      <c r="C262" s="22" t="s">
        <v>12</v>
      </c>
      <c r="D262" s="23" t="s">
        <v>559</v>
      </c>
      <c r="E262" s="23" t="s">
        <v>376</v>
      </c>
      <c r="F262" s="23" t="s">
        <v>673</v>
      </c>
      <c r="G262" s="2">
        <f>VLOOKUP(B262,'[1]Gửi Trang'!$B$2:G$431,6,0)</f>
        <v>22</v>
      </c>
      <c r="H262" s="15">
        <f>VLOOKUP(B262,'[1]Gửi Trang'!B$2:H$431,7,0)</f>
        <v>9130000</v>
      </c>
      <c r="I262" s="2">
        <v>70</v>
      </c>
      <c r="J262" s="49">
        <f>1400000*5*70%</f>
        <v>4900000</v>
      </c>
      <c r="K262" s="2">
        <v>12.5</v>
      </c>
      <c r="L262" s="44">
        <f t="shared" si="12"/>
        <v>1141250</v>
      </c>
      <c r="M262" s="2">
        <f t="shared" si="13"/>
        <v>82.5</v>
      </c>
      <c r="N262" s="45">
        <f t="shared" si="14"/>
        <v>6041250</v>
      </c>
    </row>
    <row r="263" spans="1:14" ht="21" customHeight="1" x14ac:dyDescent="0.25">
      <c r="A263" s="2">
        <v>259</v>
      </c>
      <c r="B263" s="2">
        <v>11180036</v>
      </c>
      <c r="C263" s="22" t="s">
        <v>30</v>
      </c>
      <c r="D263" s="23" t="s">
        <v>610</v>
      </c>
      <c r="E263" s="43" t="s">
        <v>6</v>
      </c>
      <c r="F263" s="23" t="s">
        <v>673</v>
      </c>
      <c r="G263" s="2">
        <f>VLOOKUP(B263,'[1]Gửi Trang'!$B$2:G$431,6,0)</f>
        <v>17</v>
      </c>
      <c r="H263" s="15">
        <f>VLOOKUP(B263,'[1]Gửi Trang'!B$2:H$431,7,0)</f>
        <v>8585000</v>
      </c>
      <c r="I263" s="2">
        <v>70</v>
      </c>
      <c r="J263" s="49">
        <f>1650000*5*70%</f>
        <v>5775000</v>
      </c>
      <c r="K263" s="2">
        <v>12.5</v>
      </c>
      <c r="L263" s="44">
        <f t="shared" si="12"/>
        <v>1073125</v>
      </c>
      <c r="M263" s="2">
        <f t="shared" si="13"/>
        <v>82.5</v>
      </c>
      <c r="N263" s="45">
        <f t="shared" si="14"/>
        <v>6848125</v>
      </c>
    </row>
    <row r="264" spans="1:14" ht="21" customHeight="1" x14ac:dyDescent="0.25">
      <c r="A264" s="2">
        <v>260</v>
      </c>
      <c r="B264" s="2">
        <v>11183961</v>
      </c>
      <c r="C264" s="22" t="s">
        <v>207</v>
      </c>
      <c r="D264" s="23" t="s">
        <v>209</v>
      </c>
      <c r="E264" s="43" t="s">
        <v>702</v>
      </c>
      <c r="F264" s="23" t="s">
        <v>673</v>
      </c>
      <c r="G264" s="2">
        <f>VLOOKUP(B264,'[1]Gửi Trang'!$B$2:G$431,6,0)</f>
        <v>21</v>
      </c>
      <c r="H264" s="15">
        <f>VLOOKUP(B264,'[1]Gửi Trang'!B$2:H$431,7,0)</f>
        <v>11865000</v>
      </c>
      <c r="I264" s="2">
        <v>70</v>
      </c>
      <c r="J264" s="49">
        <f>1900000*5*70%</f>
        <v>6650000</v>
      </c>
      <c r="K264" s="2">
        <v>12.5</v>
      </c>
      <c r="L264" s="44">
        <f t="shared" si="12"/>
        <v>1483125</v>
      </c>
      <c r="M264" s="2">
        <f t="shared" si="13"/>
        <v>82.5</v>
      </c>
      <c r="N264" s="45">
        <f t="shared" si="14"/>
        <v>8133125</v>
      </c>
    </row>
    <row r="265" spans="1:14" ht="21" customHeight="1" x14ac:dyDescent="0.25">
      <c r="A265" s="2">
        <v>261</v>
      </c>
      <c r="B265" s="2">
        <v>11181659</v>
      </c>
      <c r="C265" s="22" t="s">
        <v>32</v>
      </c>
      <c r="D265" s="23" t="s">
        <v>610</v>
      </c>
      <c r="E265" s="43" t="s">
        <v>6</v>
      </c>
      <c r="F265" s="23" t="s">
        <v>673</v>
      </c>
      <c r="G265" s="2">
        <f>VLOOKUP(B265,'[1]Gửi Trang'!$B$2:G$431,6,0)</f>
        <v>21</v>
      </c>
      <c r="H265" s="15">
        <f>VLOOKUP(B265,'[1]Gửi Trang'!B$2:H$431,7,0)</f>
        <v>10605000</v>
      </c>
      <c r="I265" s="2">
        <v>70</v>
      </c>
      <c r="J265" s="49">
        <f>1650000*5*70%</f>
        <v>5775000</v>
      </c>
      <c r="K265" s="2">
        <v>12.5</v>
      </c>
      <c r="L265" s="44">
        <f t="shared" si="12"/>
        <v>1325625</v>
      </c>
      <c r="M265" s="2">
        <f t="shared" si="13"/>
        <v>82.5</v>
      </c>
      <c r="N265" s="45">
        <f t="shared" si="14"/>
        <v>7100625</v>
      </c>
    </row>
    <row r="266" spans="1:14" ht="21" customHeight="1" x14ac:dyDescent="0.25">
      <c r="A266" s="2">
        <v>262</v>
      </c>
      <c r="B266" s="2">
        <v>11186367</v>
      </c>
      <c r="C266" s="22" t="s">
        <v>208</v>
      </c>
      <c r="D266" s="23" t="s">
        <v>209</v>
      </c>
      <c r="E266" s="43" t="s">
        <v>702</v>
      </c>
      <c r="F266" s="23" t="s">
        <v>673</v>
      </c>
      <c r="G266" s="2">
        <f>VLOOKUP(B266,'[1]Gửi Trang'!$B$2:G$431,6,0)</f>
        <v>21</v>
      </c>
      <c r="H266" s="15">
        <f>VLOOKUP(B266,'[1]Gửi Trang'!B$2:H$431,7,0)</f>
        <v>11865000</v>
      </c>
      <c r="I266" s="2">
        <v>70</v>
      </c>
      <c r="J266" s="49">
        <f>1900000*5*70%</f>
        <v>6650000</v>
      </c>
      <c r="K266" s="2">
        <v>12.5</v>
      </c>
      <c r="L266" s="44">
        <f t="shared" si="12"/>
        <v>1483125</v>
      </c>
      <c r="M266" s="2">
        <f t="shared" si="13"/>
        <v>82.5</v>
      </c>
      <c r="N266" s="45">
        <f t="shared" si="14"/>
        <v>8133125</v>
      </c>
    </row>
    <row r="267" spans="1:14" ht="21" customHeight="1" x14ac:dyDescent="0.25">
      <c r="A267" s="2">
        <v>263</v>
      </c>
      <c r="B267" s="2">
        <v>11182065</v>
      </c>
      <c r="C267" s="22" t="s">
        <v>611</v>
      </c>
      <c r="D267" s="23" t="s">
        <v>612</v>
      </c>
      <c r="E267" s="23" t="s">
        <v>40</v>
      </c>
      <c r="F267" s="23" t="s">
        <v>673</v>
      </c>
      <c r="G267" s="2">
        <f>VLOOKUP(B267,'[1]Gửi Trang'!$B$2:G$431,6,0)</f>
        <v>23</v>
      </c>
      <c r="H267" s="15">
        <f>VLOOKUP(B267,'[1]Gửi Trang'!B$2:H$431,7,0)</f>
        <v>12995000</v>
      </c>
      <c r="I267" s="2">
        <v>70</v>
      </c>
      <c r="J267" s="49">
        <f>1900000*5*70%</f>
        <v>6650000</v>
      </c>
      <c r="K267" s="2">
        <v>12.5</v>
      </c>
      <c r="L267" s="44">
        <f t="shared" si="12"/>
        <v>1624375</v>
      </c>
      <c r="M267" s="2">
        <f t="shared" si="13"/>
        <v>82.5</v>
      </c>
      <c r="N267" s="45">
        <f t="shared" si="14"/>
        <v>8274375</v>
      </c>
    </row>
    <row r="268" spans="1:14" ht="21" customHeight="1" x14ac:dyDescent="0.25">
      <c r="A268" s="2">
        <v>264</v>
      </c>
      <c r="B268" s="2">
        <v>11162835</v>
      </c>
      <c r="C268" s="22" t="s">
        <v>280</v>
      </c>
      <c r="D268" s="23" t="s">
        <v>613</v>
      </c>
      <c r="E268" s="23" t="s">
        <v>69</v>
      </c>
      <c r="F268" s="23" t="s">
        <v>673</v>
      </c>
      <c r="G268" s="2">
        <f>VLOOKUP(B268,'[1]Gửi Trang'!$B$2:G$431,6,0)</f>
        <v>6</v>
      </c>
      <c r="H268" s="15">
        <f>VLOOKUP(B268,'[1]Gửi Trang'!B$2:H$431,7,0)</f>
        <v>2490000</v>
      </c>
      <c r="I268" s="2">
        <v>70</v>
      </c>
      <c r="J268" s="49">
        <f>1400000*5*70%</f>
        <v>4900000</v>
      </c>
      <c r="K268" s="2">
        <v>12.5</v>
      </c>
      <c r="L268" s="44">
        <f t="shared" si="12"/>
        <v>311250</v>
      </c>
      <c r="M268" s="2">
        <f t="shared" si="13"/>
        <v>82.5</v>
      </c>
      <c r="N268" s="45">
        <f t="shared" si="14"/>
        <v>5211250</v>
      </c>
    </row>
    <row r="269" spans="1:14" ht="21" customHeight="1" x14ac:dyDescent="0.25">
      <c r="A269" s="2">
        <v>265</v>
      </c>
      <c r="B269" s="2">
        <v>11163855</v>
      </c>
      <c r="C269" s="22" t="s">
        <v>614</v>
      </c>
      <c r="D269" s="23" t="s">
        <v>613</v>
      </c>
      <c r="E269" s="23" t="s">
        <v>69</v>
      </c>
      <c r="F269" s="23" t="s">
        <v>673</v>
      </c>
      <c r="G269" s="2">
        <f>VLOOKUP(B269,'[1]Gửi Trang'!$B$2:G$431,6,0)</f>
        <v>2</v>
      </c>
      <c r="H269" s="15">
        <f>VLOOKUP(B269,'[1]Gửi Trang'!B$2:H$431,7,0)</f>
        <v>830000</v>
      </c>
      <c r="I269" s="2">
        <v>70</v>
      </c>
      <c r="J269" s="49">
        <f>1400000*5*70%</f>
        <v>4900000</v>
      </c>
      <c r="K269" s="2">
        <v>12.5</v>
      </c>
      <c r="L269" s="44">
        <f t="shared" si="12"/>
        <v>103750</v>
      </c>
      <c r="M269" s="2">
        <f t="shared" si="13"/>
        <v>82.5</v>
      </c>
      <c r="N269" s="45">
        <f t="shared" si="14"/>
        <v>5003750</v>
      </c>
    </row>
    <row r="270" spans="1:14" ht="21" customHeight="1" x14ac:dyDescent="0.25">
      <c r="A270" s="2">
        <v>266</v>
      </c>
      <c r="B270" s="2">
        <v>11194297</v>
      </c>
      <c r="C270" s="22" t="s">
        <v>615</v>
      </c>
      <c r="D270" s="23" t="s">
        <v>444</v>
      </c>
      <c r="E270" s="23" t="s">
        <v>445</v>
      </c>
      <c r="F270" s="23" t="s">
        <v>673</v>
      </c>
      <c r="G270" s="2">
        <f>VLOOKUP(B270,'[1]Gửi Trang'!$B$2:G$431,6,0)</f>
        <v>16</v>
      </c>
      <c r="H270" s="15">
        <f>VLOOKUP(B270,'[1]Gửi Trang'!B$2:H$431,7,0)</f>
        <v>8080000</v>
      </c>
      <c r="I270" s="2">
        <v>70</v>
      </c>
      <c r="J270" s="49">
        <f>1650000*5*70%</f>
        <v>5775000</v>
      </c>
      <c r="K270" s="2">
        <v>12.5</v>
      </c>
      <c r="L270" s="44">
        <f t="shared" si="12"/>
        <v>1010000</v>
      </c>
      <c r="M270" s="2">
        <f t="shared" si="13"/>
        <v>82.5</v>
      </c>
      <c r="N270" s="45">
        <f t="shared" si="14"/>
        <v>6785000</v>
      </c>
    </row>
    <row r="271" spans="1:14" ht="21" customHeight="1" x14ac:dyDescent="0.25">
      <c r="A271" s="2">
        <v>267</v>
      </c>
      <c r="B271" s="2">
        <v>11180489</v>
      </c>
      <c r="C271" s="50" t="s">
        <v>114</v>
      </c>
      <c r="D271" s="23" t="s">
        <v>581</v>
      </c>
      <c r="E271" s="43" t="s">
        <v>11</v>
      </c>
      <c r="F271" s="23" t="s">
        <v>673</v>
      </c>
      <c r="G271" s="2">
        <f>VLOOKUP(B271,'[1]Gửi Trang'!$B$2:G$431,6,0)</f>
        <v>22</v>
      </c>
      <c r="H271" s="15">
        <f>VLOOKUP(B271,'[1]Gửi Trang'!B$2:H$431,7,0)</f>
        <v>9130000</v>
      </c>
      <c r="I271" s="2">
        <v>70</v>
      </c>
      <c r="J271" s="49">
        <f>1400000*5*70%</f>
        <v>4900000</v>
      </c>
      <c r="K271" s="2">
        <v>12.5</v>
      </c>
      <c r="L271" s="44">
        <f t="shared" si="12"/>
        <v>1141250</v>
      </c>
      <c r="M271" s="2">
        <f t="shared" si="13"/>
        <v>82.5</v>
      </c>
      <c r="N271" s="45">
        <f t="shared" si="14"/>
        <v>6041250</v>
      </c>
    </row>
    <row r="272" spans="1:14" ht="21" customHeight="1" x14ac:dyDescent="0.25">
      <c r="A272" s="2">
        <v>268</v>
      </c>
      <c r="B272" s="2">
        <v>11174447</v>
      </c>
      <c r="C272" s="22" t="s">
        <v>160</v>
      </c>
      <c r="D272" s="23" t="s">
        <v>566</v>
      </c>
      <c r="E272" s="43" t="s">
        <v>60</v>
      </c>
      <c r="F272" s="23" t="s">
        <v>673</v>
      </c>
      <c r="G272" s="2">
        <f>VLOOKUP(B272,'[1]Gửi Trang'!$B$2:G$431,6,0)</f>
        <v>21</v>
      </c>
      <c r="H272" s="15">
        <f>VLOOKUP(B272,'[1]Gửi Trang'!B$2:H$431,7,0)</f>
        <v>10605000</v>
      </c>
      <c r="I272" s="2">
        <v>70</v>
      </c>
      <c r="J272" s="49">
        <f>5*1650000*70/100</f>
        <v>5775000</v>
      </c>
      <c r="K272" s="2">
        <v>12.5</v>
      </c>
      <c r="L272" s="44">
        <f t="shared" si="12"/>
        <v>1325625</v>
      </c>
      <c r="M272" s="2">
        <f t="shared" si="13"/>
        <v>82.5</v>
      </c>
      <c r="N272" s="45">
        <f t="shared" si="14"/>
        <v>7100625</v>
      </c>
    </row>
    <row r="273" spans="1:14" ht="21" customHeight="1" x14ac:dyDescent="0.25">
      <c r="A273" s="2">
        <v>269</v>
      </c>
      <c r="B273" s="2">
        <v>11195853</v>
      </c>
      <c r="C273" s="22" t="s">
        <v>618</v>
      </c>
      <c r="D273" s="23" t="s">
        <v>619</v>
      </c>
      <c r="E273" s="23" t="s">
        <v>700</v>
      </c>
      <c r="F273" s="23" t="s">
        <v>673</v>
      </c>
      <c r="G273" s="2">
        <f>VLOOKUP(B273,'[1]Gửi Trang'!$B$2:G$431,6,0)</f>
        <v>17</v>
      </c>
      <c r="H273" s="15">
        <f>VLOOKUP(B273,'[1]Gửi Trang'!B$2:H$431,7,0)</f>
        <v>8585000</v>
      </c>
      <c r="I273" s="2">
        <v>70</v>
      </c>
      <c r="J273" s="49">
        <f>5*1650000*70%</f>
        <v>5775000</v>
      </c>
      <c r="K273" s="2">
        <v>12.5</v>
      </c>
      <c r="L273" s="44">
        <f t="shared" si="12"/>
        <v>1073125</v>
      </c>
      <c r="M273" s="2">
        <f t="shared" si="13"/>
        <v>82.5</v>
      </c>
      <c r="N273" s="45">
        <f t="shared" si="14"/>
        <v>6848125</v>
      </c>
    </row>
    <row r="274" spans="1:14" ht="21" customHeight="1" x14ac:dyDescent="0.25">
      <c r="A274" s="2">
        <v>270</v>
      </c>
      <c r="B274" s="2">
        <v>11186360</v>
      </c>
      <c r="C274" s="22" t="s">
        <v>620</v>
      </c>
      <c r="D274" s="23" t="s">
        <v>621</v>
      </c>
      <c r="E274" s="43" t="s">
        <v>702</v>
      </c>
      <c r="F274" s="23" t="s">
        <v>673</v>
      </c>
      <c r="G274" s="2">
        <f>VLOOKUP(B274,'[1]Gửi Trang'!$B$2:G$431,6,0)</f>
        <v>19</v>
      </c>
      <c r="H274" s="15">
        <f>VLOOKUP(B274,'[1]Gửi Trang'!B$2:H$431,7,0)</f>
        <v>10735000</v>
      </c>
      <c r="I274" s="2">
        <v>70</v>
      </c>
      <c r="J274" s="49">
        <f>1900000*5*70%</f>
        <v>6650000</v>
      </c>
      <c r="K274" s="2">
        <v>12.5</v>
      </c>
      <c r="L274" s="44">
        <f t="shared" si="12"/>
        <v>1341875</v>
      </c>
      <c r="M274" s="2">
        <f t="shared" si="13"/>
        <v>82.5</v>
      </c>
      <c r="N274" s="45">
        <f t="shared" si="14"/>
        <v>7991875</v>
      </c>
    </row>
    <row r="275" spans="1:14" ht="21" customHeight="1" x14ac:dyDescent="0.25">
      <c r="A275" s="2">
        <v>271</v>
      </c>
      <c r="B275" s="2">
        <v>11181179</v>
      </c>
      <c r="C275" s="22" t="s">
        <v>622</v>
      </c>
      <c r="D275" s="23" t="s">
        <v>621</v>
      </c>
      <c r="E275" s="43" t="s">
        <v>702</v>
      </c>
      <c r="F275" s="23" t="s">
        <v>673</v>
      </c>
      <c r="G275" s="2">
        <f>VLOOKUP(B275,'[1]Gửi Trang'!$B$2:G$431,6,0)</f>
        <v>17</v>
      </c>
      <c r="H275" s="15">
        <f>VLOOKUP(B275,'[1]Gửi Trang'!B$2:H$431,7,0)</f>
        <v>9605000</v>
      </c>
      <c r="I275" s="2">
        <v>70</v>
      </c>
      <c r="J275" s="49">
        <f>1900000*5*70%</f>
        <v>6650000</v>
      </c>
      <c r="K275" s="2">
        <v>12.5</v>
      </c>
      <c r="L275" s="44">
        <f t="shared" si="12"/>
        <v>1200625</v>
      </c>
      <c r="M275" s="2">
        <f t="shared" si="13"/>
        <v>82.5</v>
      </c>
      <c r="N275" s="45">
        <f t="shared" si="14"/>
        <v>7850625</v>
      </c>
    </row>
    <row r="276" spans="1:14" ht="21" customHeight="1" x14ac:dyDescent="0.25">
      <c r="A276" s="2">
        <v>272</v>
      </c>
      <c r="B276" s="2">
        <v>11165827</v>
      </c>
      <c r="C276" s="22" t="s">
        <v>623</v>
      </c>
      <c r="D276" s="23" t="s">
        <v>624</v>
      </c>
      <c r="E276" s="43" t="s">
        <v>702</v>
      </c>
      <c r="F276" s="23" t="s">
        <v>673</v>
      </c>
      <c r="G276" s="2">
        <f>VLOOKUP(B276,'[1]Gửi Trang'!$B$2:G$431,6,0)</f>
        <v>10</v>
      </c>
      <c r="H276" s="15">
        <f>VLOOKUP(B276,'[1]Gửi Trang'!B$2:H$431,7,0)</f>
        <v>5650000</v>
      </c>
      <c r="I276" s="2">
        <v>70</v>
      </c>
      <c r="J276" s="49">
        <f>1900000*5*70%</f>
        <v>6650000</v>
      </c>
      <c r="K276" s="2">
        <v>12.5</v>
      </c>
      <c r="L276" s="44">
        <f t="shared" si="12"/>
        <v>706250</v>
      </c>
      <c r="M276" s="2">
        <f t="shared" si="13"/>
        <v>82.5</v>
      </c>
      <c r="N276" s="45">
        <f t="shared" si="14"/>
        <v>7356250</v>
      </c>
    </row>
    <row r="277" spans="1:14" ht="21" customHeight="1" x14ac:dyDescent="0.25">
      <c r="A277" s="2">
        <v>273</v>
      </c>
      <c r="B277" s="2">
        <v>11170393</v>
      </c>
      <c r="C277" s="22" t="s">
        <v>263</v>
      </c>
      <c r="D277" s="23" t="s">
        <v>264</v>
      </c>
      <c r="E277" s="43" t="s">
        <v>701</v>
      </c>
      <c r="F277" s="23" t="s">
        <v>673</v>
      </c>
      <c r="G277" s="2">
        <f>VLOOKUP(B277,'[1]Gửi Trang'!$B$2:G$431,6,0)</f>
        <v>20</v>
      </c>
      <c r="H277" s="15">
        <f>VLOOKUP(B277,'[1]Gửi Trang'!B$2:H$431,7,0)</f>
        <v>10100000</v>
      </c>
      <c r="I277" s="2">
        <v>70</v>
      </c>
      <c r="J277" s="49">
        <f>1650000*5*70%</f>
        <v>5775000</v>
      </c>
      <c r="K277" s="2">
        <v>12.5</v>
      </c>
      <c r="L277" s="44">
        <f t="shared" si="12"/>
        <v>1262500</v>
      </c>
      <c r="M277" s="2">
        <f t="shared" si="13"/>
        <v>82.5</v>
      </c>
      <c r="N277" s="45">
        <f t="shared" si="14"/>
        <v>7037500</v>
      </c>
    </row>
    <row r="278" spans="1:14" ht="21" customHeight="1" x14ac:dyDescent="0.25">
      <c r="A278" s="2">
        <v>274</v>
      </c>
      <c r="B278" s="2">
        <v>11174938</v>
      </c>
      <c r="C278" s="22" t="s">
        <v>625</v>
      </c>
      <c r="D278" s="23" t="s">
        <v>173</v>
      </c>
      <c r="E278" s="43" t="s">
        <v>702</v>
      </c>
      <c r="F278" s="23" t="s">
        <v>673</v>
      </c>
      <c r="G278" s="2">
        <f>VLOOKUP(B278,'[1]Gửi Trang'!$B$2:G$431,6,0)</f>
        <v>17</v>
      </c>
      <c r="H278" s="15">
        <f>VLOOKUP(B278,'[1]Gửi Trang'!B$2:H$431,7,0)</f>
        <v>9605000</v>
      </c>
      <c r="I278" s="2">
        <v>70</v>
      </c>
      <c r="J278" s="49">
        <f>1900000*5*70%</f>
        <v>6650000</v>
      </c>
      <c r="K278" s="2">
        <v>12.5</v>
      </c>
      <c r="L278" s="44">
        <f t="shared" si="12"/>
        <v>1200625</v>
      </c>
      <c r="M278" s="2">
        <f t="shared" si="13"/>
        <v>82.5</v>
      </c>
      <c r="N278" s="45">
        <f t="shared" si="14"/>
        <v>7850625</v>
      </c>
    </row>
    <row r="279" spans="1:14" ht="21" customHeight="1" x14ac:dyDescent="0.25">
      <c r="A279" s="2">
        <v>275</v>
      </c>
      <c r="B279" s="2">
        <v>11171767</v>
      </c>
      <c r="C279" s="22" t="s">
        <v>626</v>
      </c>
      <c r="D279" s="23" t="s">
        <v>627</v>
      </c>
      <c r="E279" s="23" t="s">
        <v>474</v>
      </c>
      <c r="F279" s="23" t="s">
        <v>673</v>
      </c>
      <c r="G279" s="2">
        <f>VLOOKUP(B279,'[1]Gửi Trang'!$B$2:G$431,6,0)</f>
        <v>21</v>
      </c>
      <c r="H279" s="15">
        <f>VLOOKUP(B279,'[1]Gửi Trang'!B$2:H$431,7,0)</f>
        <v>10605000</v>
      </c>
      <c r="I279" s="2">
        <v>70</v>
      </c>
      <c r="J279" s="49">
        <f>1650000*5*70%</f>
        <v>5775000</v>
      </c>
      <c r="K279" s="2">
        <v>12.5</v>
      </c>
      <c r="L279" s="44">
        <f t="shared" si="12"/>
        <v>1325625</v>
      </c>
      <c r="M279" s="2">
        <f t="shared" si="13"/>
        <v>82.5</v>
      </c>
      <c r="N279" s="45">
        <f t="shared" si="14"/>
        <v>7100625</v>
      </c>
    </row>
    <row r="280" spans="1:14" ht="21" customHeight="1" x14ac:dyDescent="0.25">
      <c r="A280" s="2">
        <v>276</v>
      </c>
      <c r="B280" s="2">
        <v>11166252</v>
      </c>
      <c r="C280" s="22" t="s">
        <v>628</v>
      </c>
      <c r="D280" s="23" t="s">
        <v>542</v>
      </c>
      <c r="E280" s="43" t="s">
        <v>702</v>
      </c>
      <c r="F280" s="23" t="s">
        <v>673</v>
      </c>
      <c r="G280" s="2">
        <f>VLOOKUP(B280,'[1]Gửi Trang'!$B$2:G$431,6,0)</f>
        <v>14</v>
      </c>
      <c r="H280" s="15">
        <f>VLOOKUP(B280,'[1]Gửi Trang'!B$2:H$431,7,0)</f>
        <v>7910000</v>
      </c>
      <c r="I280" s="2">
        <v>70</v>
      </c>
      <c r="J280" s="49">
        <f>1900000*5*70%</f>
        <v>6650000</v>
      </c>
      <c r="K280" s="2">
        <v>12.5</v>
      </c>
      <c r="L280" s="44">
        <f t="shared" si="12"/>
        <v>988750</v>
      </c>
      <c r="M280" s="2">
        <f t="shared" si="13"/>
        <v>82.5</v>
      </c>
      <c r="N280" s="45">
        <f t="shared" si="14"/>
        <v>7638750</v>
      </c>
    </row>
    <row r="281" spans="1:14" ht="21" customHeight="1" x14ac:dyDescent="0.25">
      <c r="A281" s="2">
        <v>277</v>
      </c>
      <c r="B281" s="2">
        <v>11181099</v>
      </c>
      <c r="C281" s="22" t="s">
        <v>629</v>
      </c>
      <c r="D281" s="23" t="s">
        <v>559</v>
      </c>
      <c r="E281" s="23" t="s">
        <v>376</v>
      </c>
      <c r="F281" s="23" t="s">
        <v>673</v>
      </c>
      <c r="G281" s="2">
        <f>VLOOKUP(B281,'[1]Gửi Trang'!$B$2:G$431,6,0)</f>
        <v>22</v>
      </c>
      <c r="H281" s="15">
        <f>VLOOKUP(B281,'[1]Gửi Trang'!B$2:H$431,7,0)</f>
        <v>9130000</v>
      </c>
      <c r="I281" s="2">
        <v>70</v>
      </c>
      <c r="J281" s="49">
        <f>1400000*5*70%</f>
        <v>4900000</v>
      </c>
      <c r="K281" s="2">
        <v>12.5</v>
      </c>
      <c r="L281" s="44">
        <f t="shared" si="12"/>
        <v>1141250</v>
      </c>
      <c r="M281" s="2">
        <f t="shared" si="13"/>
        <v>82.5</v>
      </c>
      <c r="N281" s="45">
        <f t="shared" si="14"/>
        <v>6041250</v>
      </c>
    </row>
    <row r="282" spans="1:14" ht="21" customHeight="1" x14ac:dyDescent="0.25">
      <c r="A282" s="2">
        <v>278</v>
      </c>
      <c r="B282" s="2">
        <v>11173897</v>
      </c>
      <c r="C282" s="22" t="s">
        <v>630</v>
      </c>
      <c r="D282" s="23" t="s">
        <v>631</v>
      </c>
      <c r="E282" s="23" t="s">
        <v>376</v>
      </c>
      <c r="F282" s="23" t="s">
        <v>673</v>
      </c>
      <c r="G282" s="2">
        <f>VLOOKUP(B282,'[1]Gửi Trang'!$B$2:G$431,6,0)</f>
        <v>19</v>
      </c>
      <c r="H282" s="15">
        <f>VLOOKUP(B282,'[1]Gửi Trang'!B$2:H$431,7,0)</f>
        <v>7885000</v>
      </c>
      <c r="I282" s="2">
        <v>70</v>
      </c>
      <c r="J282" s="49">
        <f>1400000*5*70%</f>
        <v>4900000</v>
      </c>
      <c r="K282" s="2">
        <v>12.5</v>
      </c>
      <c r="L282" s="44">
        <f t="shared" si="12"/>
        <v>985625</v>
      </c>
      <c r="M282" s="2">
        <f t="shared" si="13"/>
        <v>82.5</v>
      </c>
      <c r="N282" s="45">
        <f t="shared" si="14"/>
        <v>5885625</v>
      </c>
    </row>
    <row r="283" spans="1:14" ht="21" customHeight="1" x14ac:dyDescent="0.25">
      <c r="A283" s="2">
        <v>279</v>
      </c>
      <c r="B283" s="2">
        <v>11162176</v>
      </c>
      <c r="C283" s="22" t="s">
        <v>632</v>
      </c>
      <c r="D283" s="23" t="s">
        <v>552</v>
      </c>
      <c r="E283" s="43" t="s">
        <v>701</v>
      </c>
      <c r="F283" s="23" t="s">
        <v>673</v>
      </c>
      <c r="G283" s="2">
        <f>VLOOKUP(B283,'[1]Gửi Trang'!$B$2:G$431,6,0)</f>
        <v>10</v>
      </c>
      <c r="H283" s="15">
        <f>VLOOKUP(B283,'[1]Gửi Trang'!B$2:H$431,7,0)</f>
        <v>5050000</v>
      </c>
      <c r="I283" s="2">
        <v>70</v>
      </c>
      <c r="J283" s="49">
        <f>1650000*5*70%</f>
        <v>5775000</v>
      </c>
      <c r="K283" s="2">
        <v>12.5</v>
      </c>
      <c r="L283" s="44">
        <f t="shared" si="12"/>
        <v>631250</v>
      </c>
      <c r="M283" s="2">
        <f t="shared" si="13"/>
        <v>82.5</v>
      </c>
      <c r="N283" s="45">
        <f t="shared" si="14"/>
        <v>6406250</v>
      </c>
    </row>
    <row r="284" spans="1:14" ht="21" customHeight="1" x14ac:dyDescent="0.25">
      <c r="A284" s="2">
        <v>280</v>
      </c>
      <c r="B284" s="2">
        <v>11173292</v>
      </c>
      <c r="C284" s="22" t="s">
        <v>33</v>
      </c>
      <c r="D284" s="23" t="s">
        <v>34</v>
      </c>
      <c r="E284" s="23" t="s">
        <v>700</v>
      </c>
      <c r="F284" s="23" t="s">
        <v>673</v>
      </c>
      <c r="G284" s="2">
        <f>VLOOKUP(B284,'[1]Gửi Trang'!$B$2:G$431,6,0)</f>
        <v>23</v>
      </c>
      <c r="H284" s="15">
        <f>VLOOKUP(B284,'[1]Gửi Trang'!B$2:H$431,7,0)</f>
        <v>11615000</v>
      </c>
      <c r="I284" s="2">
        <v>70</v>
      </c>
      <c r="J284" s="49">
        <f>5*1650000*70%</f>
        <v>5775000</v>
      </c>
      <c r="K284" s="2">
        <v>12.5</v>
      </c>
      <c r="L284" s="44">
        <f t="shared" si="12"/>
        <v>1451875</v>
      </c>
      <c r="M284" s="2">
        <f t="shared" si="13"/>
        <v>82.5</v>
      </c>
      <c r="N284" s="45">
        <f t="shared" si="14"/>
        <v>7226875</v>
      </c>
    </row>
    <row r="285" spans="1:14" ht="21" customHeight="1" x14ac:dyDescent="0.25">
      <c r="A285" s="2">
        <v>281</v>
      </c>
      <c r="B285" s="2">
        <v>11172359</v>
      </c>
      <c r="C285" s="22" t="s">
        <v>172</v>
      </c>
      <c r="D285" s="23" t="s">
        <v>173</v>
      </c>
      <c r="E285" s="43" t="s">
        <v>702</v>
      </c>
      <c r="F285" s="23" t="s">
        <v>673</v>
      </c>
      <c r="G285" s="2">
        <f>VLOOKUP(B285,'[1]Gửi Trang'!$B$2:G$431,6,0)</f>
        <v>20</v>
      </c>
      <c r="H285" s="15">
        <f>VLOOKUP(B285,'[1]Gửi Trang'!B$2:H$431,7,0)</f>
        <v>11300000</v>
      </c>
      <c r="I285" s="2">
        <v>70</v>
      </c>
      <c r="J285" s="49">
        <f>1900000*5*70%</f>
        <v>6650000</v>
      </c>
      <c r="K285" s="2">
        <v>12.5</v>
      </c>
      <c r="L285" s="44">
        <f t="shared" si="12"/>
        <v>1412500</v>
      </c>
      <c r="M285" s="2">
        <f t="shared" si="13"/>
        <v>82.5</v>
      </c>
      <c r="N285" s="45">
        <f t="shared" si="14"/>
        <v>8062500</v>
      </c>
    </row>
    <row r="286" spans="1:14" ht="21" customHeight="1" x14ac:dyDescent="0.25">
      <c r="A286" s="2">
        <v>282</v>
      </c>
      <c r="B286" s="2">
        <v>11183433</v>
      </c>
      <c r="C286" s="22" t="s">
        <v>633</v>
      </c>
      <c r="D286" s="23" t="s">
        <v>109</v>
      </c>
      <c r="E286" s="43" t="s">
        <v>702</v>
      </c>
      <c r="F286" s="23" t="s">
        <v>673</v>
      </c>
      <c r="G286" s="2">
        <f>VLOOKUP(B286,'[1]Gửi Trang'!$B$2:G$431,6,0)</f>
        <v>20</v>
      </c>
      <c r="H286" s="15">
        <f>VLOOKUP(B286,'[1]Gửi Trang'!B$2:H$431,7,0)</f>
        <v>11300000</v>
      </c>
      <c r="I286" s="2">
        <v>70</v>
      </c>
      <c r="J286" s="49">
        <f>1900000*5*70%</f>
        <v>6650000</v>
      </c>
      <c r="K286" s="2">
        <v>12.5</v>
      </c>
      <c r="L286" s="44">
        <f t="shared" si="12"/>
        <v>1412500</v>
      </c>
      <c r="M286" s="2">
        <f t="shared" si="13"/>
        <v>82.5</v>
      </c>
      <c r="N286" s="45">
        <f t="shared" si="14"/>
        <v>8062500</v>
      </c>
    </row>
    <row r="287" spans="1:14" ht="21" customHeight="1" x14ac:dyDescent="0.25">
      <c r="A287" s="2">
        <v>283</v>
      </c>
      <c r="B287" s="2">
        <v>11170704</v>
      </c>
      <c r="C287" s="22" t="s">
        <v>293</v>
      </c>
      <c r="D287" s="23" t="s">
        <v>294</v>
      </c>
      <c r="E287" s="43" t="s">
        <v>702</v>
      </c>
      <c r="F287" s="23" t="s">
        <v>673</v>
      </c>
      <c r="G287" s="2">
        <f>VLOOKUP(B287,'[1]Gửi Trang'!$B$2:G$431,6,0)</f>
        <v>20</v>
      </c>
      <c r="H287" s="15">
        <f>VLOOKUP(B287,'[1]Gửi Trang'!B$2:H$431,7,0)</f>
        <v>11300000</v>
      </c>
      <c r="I287" s="2">
        <v>70</v>
      </c>
      <c r="J287" s="49">
        <f>1900000*5*70%</f>
        <v>6650000</v>
      </c>
      <c r="K287" s="2">
        <v>12.5</v>
      </c>
      <c r="L287" s="44">
        <f t="shared" si="12"/>
        <v>1412500</v>
      </c>
      <c r="M287" s="2">
        <f t="shared" si="13"/>
        <v>82.5</v>
      </c>
      <c r="N287" s="45">
        <f t="shared" si="14"/>
        <v>8062500</v>
      </c>
    </row>
    <row r="288" spans="1:14" ht="21" customHeight="1" x14ac:dyDescent="0.25">
      <c r="A288" s="2">
        <v>284</v>
      </c>
      <c r="B288" s="2">
        <v>11191679</v>
      </c>
      <c r="C288" s="22" t="s">
        <v>634</v>
      </c>
      <c r="D288" s="23" t="s">
        <v>444</v>
      </c>
      <c r="E288" s="23" t="s">
        <v>445</v>
      </c>
      <c r="F288" s="23" t="s">
        <v>673</v>
      </c>
      <c r="G288" s="2">
        <f>VLOOKUP(B288,'[1]Gửi Trang'!$B$2:G$431,6,0)</f>
        <v>16</v>
      </c>
      <c r="H288" s="15">
        <f>VLOOKUP(B288,'[1]Gửi Trang'!B$2:H$431,7,0)</f>
        <v>8080000</v>
      </c>
      <c r="I288" s="2">
        <v>70</v>
      </c>
      <c r="J288" s="49">
        <f>1650000*5*70%</f>
        <v>5775000</v>
      </c>
      <c r="K288" s="2">
        <v>12.5</v>
      </c>
      <c r="L288" s="44">
        <f t="shared" si="12"/>
        <v>1010000</v>
      </c>
      <c r="M288" s="2">
        <f t="shared" si="13"/>
        <v>82.5</v>
      </c>
      <c r="N288" s="45">
        <f t="shared" si="14"/>
        <v>6785000</v>
      </c>
    </row>
    <row r="289" spans="1:14" ht="21" customHeight="1" x14ac:dyDescent="0.25">
      <c r="A289" s="2">
        <v>285</v>
      </c>
      <c r="B289" s="2">
        <v>11186317</v>
      </c>
      <c r="C289" s="22" t="s">
        <v>184</v>
      </c>
      <c r="D289" s="23" t="s">
        <v>267</v>
      </c>
      <c r="E289" s="23" t="s">
        <v>445</v>
      </c>
      <c r="F289" s="23" t="s">
        <v>673</v>
      </c>
      <c r="G289" s="2">
        <f>VLOOKUP(B289,'[1]Gửi Trang'!$B$2:G$431,6,0)</f>
        <v>20</v>
      </c>
      <c r="H289" s="15">
        <f>VLOOKUP(B289,'[1]Gửi Trang'!B$2:H$431,7,0)</f>
        <v>10100000</v>
      </c>
      <c r="I289" s="2">
        <v>70</v>
      </c>
      <c r="J289" s="49">
        <f>1650000*5*70%</f>
        <v>5775000</v>
      </c>
      <c r="K289" s="2">
        <v>12.5</v>
      </c>
      <c r="L289" s="44">
        <f t="shared" si="12"/>
        <v>1262500</v>
      </c>
      <c r="M289" s="2">
        <f t="shared" si="13"/>
        <v>82.5</v>
      </c>
      <c r="N289" s="45">
        <f t="shared" si="14"/>
        <v>7037500</v>
      </c>
    </row>
    <row r="290" spans="1:14" ht="21" customHeight="1" x14ac:dyDescent="0.25">
      <c r="A290" s="2">
        <v>286</v>
      </c>
      <c r="B290" s="2">
        <v>11190850</v>
      </c>
      <c r="C290" s="22" t="s">
        <v>635</v>
      </c>
      <c r="D290" s="23" t="s">
        <v>636</v>
      </c>
      <c r="E290" s="43" t="s">
        <v>11</v>
      </c>
      <c r="F290" s="23" t="s">
        <v>673</v>
      </c>
      <c r="G290" s="2">
        <f>VLOOKUP(B290,'[1]Gửi Trang'!$B$2:G$431,6,0)</f>
        <v>17</v>
      </c>
      <c r="H290" s="15">
        <f>VLOOKUP(B290,'[1]Gửi Trang'!B$2:H$431,7,0)</f>
        <v>7055000</v>
      </c>
      <c r="I290" s="2">
        <v>70</v>
      </c>
      <c r="J290" s="49">
        <f>1400000*5*70%</f>
        <v>4900000</v>
      </c>
      <c r="K290" s="2">
        <v>12.5</v>
      </c>
      <c r="L290" s="44">
        <f t="shared" si="12"/>
        <v>881875</v>
      </c>
      <c r="M290" s="2">
        <f t="shared" si="13"/>
        <v>82.5</v>
      </c>
      <c r="N290" s="45">
        <f t="shared" si="14"/>
        <v>5781875</v>
      </c>
    </row>
    <row r="291" spans="1:14" ht="21" customHeight="1" x14ac:dyDescent="0.25">
      <c r="A291" s="2">
        <v>287</v>
      </c>
      <c r="B291" s="2">
        <v>11192003</v>
      </c>
      <c r="C291" s="22" t="s">
        <v>74</v>
      </c>
      <c r="D291" s="23" t="s">
        <v>53</v>
      </c>
      <c r="E291" s="43" t="s">
        <v>6</v>
      </c>
      <c r="F291" s="23" t="s">
        <v>673</v>
      </c>
      <c r="G291" s="2">
        <f>VLOOKUP(B291,'[1]Gửi Trang'!$B$2:G$431,6,0)</f>
        <v>16</v>
      </c>
      <c r="H291" s="15">
        <f>VLOOKUP(B291,'[1]Gửi Trang'!B$2:H$431,7,0)</f>
        <v>9040000</v>
      </c>
      <c r="I291" s="2">
        <v>70</v>
      </c>
      <c r="J291" s="49">
        <f>1900000*5*70%</f>
        <v>6650000</v>
      </c>
      <c r="K291" s="2">
        <v>12.5</v>
      </c>
      <c r="L291" s="44">
        <f t="shared" si="12"/>
        <v>1130000</v>
      </c>
      <c r="M291" s="2">
        <f t="shared" si="13"/>
        <v>82.5</v>
      </c>
      <c r="N291" s="45">
        <f t="shared" si="14"/>
        <v>7780000</v>
      </c>
    </row>
    <row r="292" spans="1:14" ht="21" customHeight="1" x14ac:dyDescent="0.25">
      <c r="A292" s="2">
        <v>288</v>
      </c>
      <c r="B292" s="2">
        <v>11162422</v>
      </c>
      <c r="C292" s="22" t="s">
        <v>637</v>
      </c>
      <c r="D292" s="23" t="s">
        <v>638</v>
      </c>
      <c r="E292" s="43" t="s">
        <v>701</v>
      </c>
      <c r="F292" s="23" t="s">
        <v>673</v>
      </c>
      <c r="G292" s="2">
        <f>VLOOKUP(B292,'[1]Gửi Trang'!$B$2:G$431,6,0)</f>
        <v>13</v>
      </c>
      <c r="H292" s="15">
        <f>VLOOKUP(B292,'[1]Gửi Trang'!B$2:H$431,7,0)</f>
        <v>6565000</v>
      </c>
      <c r="I292" s="2">
        <v>70</v>
      </c>
      <c r="J292" s="49">
        <f>1650000*5*70%</f>
        <v>5775000</v>
      </c>
      <c r="K292" s="2">
        <v>12.5</v>
      </c>
      <c r="L292" s="44">
        <f t="shared" si="12"/>
        <v>820625</v>
      </c>
      <c r="M292" s="2">
        <f t="shared" si="13"/>
        <v>82.5</v>
      </c>
      <c r="N292" s="45">
        <f t="shared" si="14"/>
        <v>6595625</v>
      </c>
    </row>
    <row r="293" spans="1:14" ht="21" customHeight="1" x14ac:dyDescent="0.25">
      <c r="A293" s="2">
        <v>289</v>
      </c>
      <c r="B293" s="2">
        <v>11190469</v>
      </c>
      <c r="C293" s="22" t="s">
        <v>323</v>
      </c>
      <c r="D293" s="23" t="s">
        <v>322</v>
      </c>
      <c r="E293" s="43" t="s">
        <v>6</v>
      </c>
      <c r="F293" s="23" t="s">
        <v>673</v>
      </c>
      <c r="G293" s="2">
        <f>VLOOKUP(B293,'[1]Gửi Trang'!$B$2:G$431,6,0)</f>
        <v>16</v>
      </c>
      <c r="H293" s="15">
        <f>VLOOKUP(B293,'[1]Gửi Trang'!B$2:H$431,7,0)</f>
        <v>9040000</v>
      </c>
      <c r="I293" s="2">
        <v>70</v>
      </c>
      <c r="J293" s="49">
        <f>1900000*5*70%</f>
        <v>6650000</v>
      </c>
      <c r="K293" s="2">
        <v>12.5</v>
      </c>
      <c r="L293" s="44">
        <f t="shared" si="12"/>
        <v>1130000</v>
      </c>
      <c r="M293" s="2">
        <f t="shared" si="13"/>
        <v>82.5</v>
      </c>
      <c r="N293" s="45">
        <f t="shared" si="14"/>
        <v>7780000</v>
      </c>
    </row>
    <row r="294" spans="1:14" ht="21" customHeight="1" x14ac:dyDescent="0.25">
      <c r="A294" s="2">
        <v>290</v>
      </c>
      <c r="B294" s="2">
        <v>11194288</v>
      </c>
      <c r="C294" s="22" t="s">
        <v>639</v>
      </c>
      <c r="D294" s="23" t="s">
        <v>491</v>
      </c>
      <c r="E294" s="23" t="s">
        <v>376</v>
      </c>
      <c r="F294" s="23" t="s">
        <v>673</v>
      </c>
      <c r="G294" s="2">
        <f>VLOOKUP(B294,'[1]Gửi Trang'!$B$2:G$431,6,0)</f>
        <v>16</v>
      </c>
      <c r="H294" s="15">
        <f>VLOOKUP(B294,'[1]Gửi Trang'!B$2:H$431,7,0)</f>
        <v>6640000</v>
      </c>
      <c r="I294" s="2">
        <v>70</v>
      </c>
      <c r="J294" s="49">
        <f>1400000*5*70%</f>
        <v>4900000</v>
      </c>
      <c r="K294" s="2">
        <v>12.5</v>
      </c>
      <c r="L294" s="44">
        <f t="shared" si="12"/>
        <v>830000</v>
      </c>
      <c r="M294" s="2">
        <f t="shared" si="13"/>
        <v>82.5</v>
      </c>
      <c r="N294" s="45">
        <f t="shared" si="14"/>
        <v>5730000</v>
      </c>
    </row>
    <row r="295" spans="1:14" ht="21" customHeight="1" x14ac:dyDescent="0.25">
      <c r="A295" s="2">
        <v>291</v>
      </c>
      <c r="B295" s="2">
        <v>11197075</v>
      </c>
      <c r="C295" s="22" t="s">
        <v>310</v>
      </c>
      <c r="D295" s="23" t="s">
        <v>640</v>
      </c>
      <c r="E295" s="23" t="s">
        <v>445</v>
      </c>
      <c r="F295" s="23" t="s">
        <v>673</v>
      </c>
      <c r="G295" s="2">
        <f>VLOOKUP(B295,'[1]Gửi Trang'!$B$2:G$431,6,0)</f>
        <v>17</v>
      </c>
      <c r="H295" s="15">
        <f>VLOOKUP(B295,'[1]Gửi Trang'!B$2:H$431,7,0)</f>
        <v>8585000</v>
      </c>
      <c r="I295" s="2">
        <v>70</v>
      </c>
      <c r="J295" s="49">
        <f>1650000*5*70%</f>
        <v>5775000</v>
      </c>
      <c r="K295" s="2">
        <v>12.5</v>
      </c>
      <c r="L295" s="44">
        <f t="shared" si="12"/>
        <v>1073125</v>
      </c>
      <c r="M295" s="2">
        <f t="shared" si="13"/>
        <v>82.5</v>
      </c>
      <c r="N295" s="45">
        <f t="shared" si="14"/>
        <v>6848125</v>
      </c>
    </row>
    <row r="296" spans="1:14" ht="21" customHeight="1" x14ac:dyDescent="0.25">
      <c r="A296" s="2">
        <v>292</v>
      </c>
      <c r="B296" s="2">
        <v>11193269</v>
      </c>
      <c r="C296" s="22" t="s">
        <v>641</v>
      </c>
      <c r="D296" s="23" t="s">
        <v>24</v>
      </c>
      <c r="E296" s="43" t="s">
        <v>702</v>
      </c>
      <c r="F296" s="23" t="s">
        <v>673</v>
      </c>
      <c r="G296" s="2">
        <f>VLOOKUP(B296,'[1]Gửi Trang'!$B$2:G$431,6,0)</f>
        <v>16</v>
      </c>
      <c r="H296" s="15">
        <f>VLOOKUP(B296,'[1]Gửi Trang'!B$2:H$431,7,0)</f>
        <v>9040000</v>
      </c>
      <c r="I296" s="2">
        <v>70</v>
      </c>
      <c r="J296" s="49">
        <f>1900000*5*70%</f>
        <v>6650000</v>
      </c>
      <c r="K296" s="2">
        <v>12.5</v>
      </c>
      <c r="L296" s="44">
        <f t="shared" si="12"/>
        <v>1130000</v>
      </c>
      <c r="M296" s="2">
        <f t="shared" si="13"/>
        <v>82.5</v>
      </c>
      <c r="N296" s="45">
        <f t="shared" si="14"/>
        <v>7780000</v>
      </c>
    </row>
    <row r="297" spans="1:14" ht="21" customHeight="1" x14ac:dyDescent="0.25">
      <c r="A297" s="2">
        <v>293</v>
      </c>
      <c r="B297" s="2">
        <v>11195072</v>
      </c>
      <c r="C297" s="22" t="s">
        <v>642</v>
      </c>
      <c r="D297" s="23" t="s">
        <v>619</v>
      </c>
      <c r="E297" s="23" t="s">
        <v>700</v>
      </c>
      <c r="F297" s="23" t="s">
        <v>673</v>
      </c>
      <c r="G297" s="2">
        <f>VLOOKUP(B297,'[1]Gửi Trang'!$B$2:G$431,6,0)</f>
        <v>17</v>
      </c>
      <c r="H297" s="15">
        <f>VLOOKUP(B297,'[1]Gửi Trang'!B$2:H$431,7,0)</f>
        <v>8585000</v>
      </c>
      <c r="I297" s="2">
        <v>70</v>
      </c>
      <c r="J297" s="49">
        <f>5*1650000*70%</f>
        <v>5775000</v>
      </c>
      <c r="K297" s="2">
        <v>12.5</v>
      </c>
      <c r="L297" s="44">
        <f t="shared" si="12"/>
        <v>1073125</v>
      </c>
      <c r="M297" s="2">
        <f t="shared" si="13"/>
        <v>82.5</v>
      </c>
      <c r="N297" s="45">
        <f t="shared" si="14"/>
        <v>6848125</v>
      </c>
    </row>
    <row r="298" spans="1:14" ht="21" customHeight="1" x14ac:dyDescent="0.25">
      <c r="A298" s="2">
        <v>294</v>
      </c>
      <c r="B298" s="2">
        <v>11176291</v>
      </c>
      <c r="C298" s="22" t="s">
        <v>276</v>
      </c>
      <c r="D298" s="23" t="s">
        <v>643</v>
      </c>
      <c r="E298" s="23" t="s">
        <v>330</v>
      </c>
      <c r="F298" s="23" t="s">
        <v>673</v>
      </c>
      <c r="G298" s="2">
        <f>VLOOKUP(B298,'[1]Gửi Trang'!$B$2:G$431,6,0)</f>
        <v>23</v>
      </c>
      <c r="H298" s="15">
        <f>VLOOKUP(B298,'[1]Gửi Trang'!B$2:H$431,7,0)</f>
        <v>12995000</v>
      </c>
      <c r="I298" s="2">
        <v>70</v>
      </c>
      <c r="J298" s="49">
        <f>1650000*5*70%</f>
        <v>5775000</v>
      </c>
      <c r="K298" s="2">
        <v>12.5</v>
      </c>
      <c r="L298" s="44">
        <f t="shared" si="12"/>
        <v>1624375</v>
      </c>
      <c r="M298" s="2">
        <f t="shared" si="13"/>
        <v>82.5</v>
      </c>
      <c r="N298" s="45">
        <f t="shared" si="14"/>
        <v>7399375</v>
      </c>
    </row>
    <row r="299" spans="1:14" ht="21" customHeight="1" x14ac:dyDescent="0.25">
      <c r="A299" s="2">
        <v>295</v>
      </c>
      <c r="B299" s="2">
        <v>11197085</v>
      </c>
      <c r="C299" s="22" t="s">
        <v>270</v>
      </c>
      <c r="D299" s="23" t="s">
        <v>644</v>
      </c>
      <c r="E299" s="43" t="s">
        <v>702</v>
      </c>
      <c r="F299" s="23" t="s">
        <v>673</v>
      </c>
      <c r="G299" s="2">
        <f>VLOOKUP(B299,'[1]Gửi Trang'!$B$2:G$431,6,0)</f>
        <v>16</v>
      </c>
      <c r="H299" s="15">
        <f>VLOOKUP(B299,'[1]Gửi Trang'!B$2:H$431,7,0)</f>
        <v>9040000</v>
      </c>
      <c r="I299" s="2">
        <v>70</v>
      </c>
      <c r="J299" s="49">
        <f>1900000*5*70%</f>
        <v>6650000</v>
      </c>
      <c r="K299" s="2">
        <v>12.5</v>
      </c>
      <c r="L299" s="44">
        <f t="shared" si="12"/>
        <v>1130000</v>
      </c>
      <c r="M299" s="2">
        <f t="shared" si="13"/>
        <v>82.5</v>
      </c>
      <c r="N299" s="45">
        <f t="shared" si="14"/>
        <v>7780000</v>
      </c>
    </row>
    <row r="300" spans="1:14" ht="21" customHeight="1" x14ac:dyDescent="0.25">
      <c r="A300" s="2">
        <v>296</v>
      </c>
      <c r="B300" s="2">
        <v>11194331</v>
      </c>
      <c r="C300" s="22" t="s">
        <v>645</v>
      </c>
      <c r="D300" s="23" t="s">
        <v>309</v>
      </c>
      <c r="E300" s="43" t="s">
        <v>6</v>
      </c>
      <c r="F300" s="23" t="s">
        <v>673</v>
      </c>
      <c r="G300" s="2">
        <f>VLOOKUP(B300,'[1]Gửi Trang'!$B$2:G$431,6,0)</f>
        <v>18</v>
      </c>
      <c r="H300" s="15">
        <f>VLOOKUP(B300,'[1]Gửi Trang'!B$2:H$431,7,0)</f>
        <v>10170000</v>
      </c>
      <c r="I300" s="2">
        <v>70</v>
      </c>
      <c r="J300" s="49">
        <f>1900000*5*70%</f>
        <v>6650000</v>
      </c>
      <c r="K300" s="2">
        <v>12.5</v>
      </c>
      <c r="L300" s="44">
        <f t="shared" si="12"/>
        <v>1271250</v>
      </c>
      <c r="M300" s="2">
        <f t="shared" si="13"/>
        <v>82.5</v>
      </c>
      <c r="N300" s="45">
        <f t="shared" si="14"/>
        <v>7921250</v>
      </c>
    </row>
    <row r="301" spans="1:14" ht="21" customHeight="1" x14ac:dyDescent="0.25">
      <c r="A301" s="2">
        <v>297</v>
      </c>
      <c r="B301" s="2">
        <v>11197003</v>
      </c>
      <c r="C301" s="22" t="s">
        <v>210</v>
      </c>
      <c r="D301" s="23" t="s">
        <v>640</v>
      </c>
      <c r="E301" s="23" t="s">
        <v>445</v>
      </c>
      <c r="F301" s="23" t="s">
        <v>673</v>
      </c>
      <c r="G301" s="2">
        <f>VLOOKUP(B301,'[1]Gửi Trang'!$B$2:G$431,6,0)</f>
        <v>17</v>
      </c>
      <c r="H301" s="15">
        <f>VLOOKUP(B301,'[1]Gửi Trang'!B$2:H$431,7,0)</f>
        <v>8585000</v>
      </c>
      <c r="I301" s="2">
        <v>70</v>
      </c>
      <c r="J301" s="49">
        <f>1650000*5*70%</f>
        <v>5775000</v>
      </c>
      <c r="K301" s="2">
        <v>12.5</v>
      </c>
      <c r="L301" s="44">
        <f t="shared" si="12"/>
        <v>1073125</v>
      </c>
      <c r="M301" s="2">
        <f t="shared" si="13"/>
        <v>82.5</v>
      </c>
      <c r="N301" s="45">
        <f t="shared" si="14"/>
        <v>6848125</v>
      </c>
    </row>
    <row r="302" spans="1:14" ht="21" customHeight="1" x14ac:dyDescent="0.25">
      <c r="A302" s="2">
        <v>298</v>
      </c>
      <c r="B302" s="2">
        <v>11176324</v>
      </c>
      <c r="C302" s="22" t="s">
        <v>197</v>
      </c>
      <c r="D302" s="23" t="s">
        <v>646</v>
      </c>
      <c r="E302" s="23" t="s">
        <v>330</v>
      </c>
      <c r="F302" s="23" t="s">
        <v>673</v>
      </c>
      <c r="G302" s="2">
        <f>VLOOKUP(B302,'[1]Gửi Trang'!$B$2:G$431,6,0)</f>
        <v>21</v>
      </c>
      <c r="H302" s="15">
        <f>VLOOKUP(B302,'[1]Gửi Trang'!B$2:H$431,7,0)</f>
        <v>11865000</v>
      </c>
      <c r="I302" s="2">
        <v>70</v>
      </c>
      <c r="J302" s="49">
        <f>1900000*5*70%</f>
        <v>6650000</v>
      </c>
      <c r="K302" s="2">
        <v>12.5</v>
      </c>
      <c r="L302" s="44">
        <f t="shared" si="12"/>
        <v>1483125</v>
      </c>
      <c r="M302" s="2">
        <f t="shared" si="13"/>
        <v>82.5</v>
      </c>
      <c r="N302" s="45">
        <f t="shared" si="14"/>
        <v>8133125</v>
      </c>
    </row>
    <row r="303" spans="1:14" ht="21" customHeight="1" x14ac:dyDescent="0.25">
      <c r="A303" s="2">
        <v>299</v>
      </c>
      <c r="B303" s="2">
        <v>11186348</v>
      </c>
      <c r="C303" s="22" t="s">
        <v>66</v>
      </c>
      <c r="D303" s="23" t="s">
        <v>284</v>
      </c>
      <c r="E303" s="43" t="s">
        <v>702</v>
      </c>
      <c r="F303" s="23" t="s">
        <v>673</v>
      </c>
      <c r="G303" s="2">
        <f>VLOOKUP(B303,'[1]Gửi Trang'!$B$2:G$431,6,0)</f>
        <v>18</v>
      </c>
      <c r="H303" s="15">
        <f>VLOOKUP(B303,'[1]Gửi Trang'!B$2:H$431,7,0)</f>
        <v>10170000</v>
      </c>
      <c r="I303" s="2">
        <v>70</v>
      </c>
      <c r="J303" s="49">
        <f>1900000*5*70%</f>
        <v>6650000</v>
      </c>
      <c r="K303" s="2">
        <v>12.5</v>
      </c>
      <c r="L303" s="44">
        <f t="shared" si="12"/>
        <v>1271250</v>
      </c>
      <c r="M303" s="2">
        <f t="shared" si="13"/>
        <v>82.5</v>
      </c>
      <c r="N303" s="45">
        <f t="shared" si="14"/>
        <v>7921250</v>
      </c>
    </row>
    <row r="304" spans="1:14" ht="21" customHeight="1" x14ac:dyDescent="0.25">
      <c r="A304" s="2">
        <v>300</v>
      </c>
      <c r="B304" s="2">
        <v>11176252</v>
      </c>
      <c r="C304" s="22" t="s">
        <v>145</v>
      </c>
      <c r="D304" s="23" t="s">
        <v>647</v>
      </c>
      <c r="E304" s="23" t="s">
        <v>40</v>
      </c>
      <c r="F304" s="23" t="s">
        <v>673</v>
      </c>
      <c r="G304" s="2">
        <f>VLOOKUP(B304,'[1]Gửi Trang'!$B$2:G$431,6,0)</f>
        <v>21</v>
      </c>
      <c r="H304" s="15">
        <f>VLOOKUP(B304,'[1]Gửi Trang'!B$2:H$431,7,0)</f>
        <v>11865000</v>
      </c>
      <c r="I304" s="2">
        <v>70</v>
      </c>
      <c r="J304" s="49">
        <f>1900000*5*70%</f>
        <v>6650000</v>
      </c>
      <c r="K304" s="2">
        <v>12.5</v>
      </c>
      <c r="L304" s="44">
        <f t="shared" si="12"/>
        <v>1483125</v>
      </c>
      <c r="M304" s="2">
        <f t="shared" si="13"/>
        <v>82.5</v>
      </c>
      <c r="N304" s="45">
        <f t="shared" si="14"/>
        <v>8133125</v>
      </c>
    </row>
    <row r="305" spans="1:14" ht="21" customHeight="1" x14ac:dyDescent="0.25">
      <c r="A305" s="2">
        <v>301</v>
      </c>
      <c r="B305" s="2">
        <v>11185336</v>
      </c>
      <c r="C305" s="22" t="s">
        <v>648</v>
      </c>
      <c r="D305" s="23" t="s">
        <v>413</v>
      </c>
      <c r="E305" s="23" t="s">
        <v>474</v>
      </c>
      <c r="F305" s="23" t="s">
        <v>673</v>
      </c>
      <c r="G305" s="2">
        <f>VLOOKUP(B305,'[1]Gửi Trang'!$B$2:G$431,6,0)</f>
        <v>17</v>
      </c>
      <c r="H305" s="15">
        <f>VLOOKUP(B305,'[1]Gửi Trang'!B$2:H$431,7,0)</f>
        <v>9605000</v>
      </c>
      <c r="I305" s="2">
        <v>70</v>
      </c>
      <c r="J305" s="49">
        <f>1900000*5*70%</f>
        <v>6650000</v>
      </c>
      <c r="K305" s="2">
        <v>12.5</v>
      </c>
      <c r="L305" s="44">
        <f t="shared" si="12"/>
        <v>1200625</v>
      </c>
      <c r="M305" s="2">
        <f t="shared" si="13"/>
        <v>82.5</v>
      </c>
      <c r="N305" s="45">
        <f t="shared" si="14"/>
        <v>7850625</v>
      </c>
    </row>
    <row r="306" spans="1:14" ht="21" customHeight="1" x14ac:dyDescent="0.25">
      <c r="A306" s="2">
        <v>302</v>
      </c>
      <c r="B306" s="2">
        <v>11185599</v>
      </c>
      <c r="C306" s="22" t="s">
        <v>247</v>
      </c>
      <c r="D306" s="23" t="s">
        <v>649</v>
      </c>
      <c r="E306" s="43" t="s">
        <v>11</v>
      </c>
      <c r="F306" s="23" t="s">
        <v>673</v>
      </c>
      <c r="G306" s="2">
        <f>VLOOKUP(B306,'[1]Gửi Trang'!$B$2:G$431,6,0)</f>
        <v>12</v>
      </c>
      <c r="H306" s="15">
        <f>VLOOKUP(B306,'[1]Gửi Trang'!B$2:H$431,7,0)</f>
        <v>4980000</v>
      </c>
      <c r="I306" s="2">
        <v>70</v>
      </c>
      <c r="J306" s="49">
        <f>1400000*5*70%</f>
        <v>4900000</v>
      </c>
      <c r="K306" s="2">
        <v>12.5</v>
      </c>
      <c r="L306" s="44">
        <f t="shared" si="12"/>
        <v>622500</v>
      </c>
      <c r="M306" s="2">
        <f t="shared" si="13"/>
        <v>82.5</v>
      </c>
      <c r="N306" s="45">
        <f t="shared" si="14"/>
        <v>5522500</v>
      </c>
    </row>
    <row r="307" spans="1:14" ht="21" customHeight="1" x14ac:dyDescent="0.25">
      <c r="A307" s="2">
        <v>303</v>
      </c>
      <c r="B307" s="2">
        <v>11181822</v>
      </c>
      <c r="C307" s="22" t="s">
        <v>650</v>
      </c>
      <c r="D307" s="23" t="s">
        <v>651</v>
      </c>
      <c r="E307" s="23" t="s">
        <v>469</v>
      </c>
      <c r="F307" s="23" t="s">
        <v>673</v>
      </c>
      <c r="G307" s="2">
        <f>VLOOKUP(B307,'[1]Gửi Trang'!$B$2:G$431,6,0)</f>
        <v>18</v>
      </c>
      <c r="H307" s="15">
        <f>VLOOKUP(B307,'[1]Gửi Trang'!B$2:H$431,7,0)</f>
        <v>9090000</v>
      </c>
      <c r="I307" s="2">
        <v>70</v>
      </c>
      <c r="J307" s="49">
        <f>1650000*5*70%</f>
        <v>5775000</v>
      </c>
      <c r="K307" s="2">
        <v>12.5</v>
      </c>
      <c r="L307" s="44">
        <f t="shared" si="12"/>
        <v>1136250</v>
      </c>
      <c r="M307" s="2">
        <f t="shared" si="13"/>
        <v>82.5</v>
      </c>
      <c r="N307" s="45">
        <f t="shared" si="14"/>
        <v>6911250</v>
      </c>
    </row>
    <row r="308" spans="1:14" ht="21" customHeight="1" x14ac:dyDescent="0.25">
      <c r="A308" s="2">
        <v>304</v>
      </c>
      <c r="B308" s="2">
        <v>11161583</v>
      </c>
      <c r="C308" s="22" t="s">
        <v>652</v>
      </c>
      <c r="D308" s="23" t="s">
        <v>548</v>
      </c>
      <c r="E308" s="23" t="s">
        <v>469</v>
      </c>
      <c r="F308" s="23" t="s">
        <v>673</v>
      </c>
      <c r="G308" s="2">
        <f>VLOOKUP(B308,'[1]Gửi Trang'!$B$2:G$431,6,0)</f>
        <v>10</v>
      </c>
      <c r="H308" s="15">
        <f>VLOOKUP(B308,'[1]Gửi Trang'!B$2:H$431,7,0)</f>
        <v>5050000</v>
      </c>
      <c r="I308" s="2">
        <v>70</v>
      </c>
      <c r="J308" s="49">
        <f>1650000*5*70%</f>
        <v>5775000</v>
      </c>
      <c r="K308" s="2">
        <v>12.5</v>
      </c>
      <c r="L308" s="44">
        <f t="shared" si="12"/>
        <v>631250</v>
      </c>
      <c r="M308" s="2">
        <f t="shared" si="13"/>
        <v>82.5</v>
      </c>
      <c r="N308" s="45">
        <f t="shared" si="14"/>
        <v>6406250</v>
      </c>
    </row>
    <row r="309" spans="1:14" ht="21" customHeight="1" x14ac:dyDescent="0.25">
      <c r="A309" s="2">
        <v>305</v>
      </c>
      <c r="B309" s="2">
        <v>11166212</v>
      </c>
      <c r="C309" s="22" t="s">
        <v>653</v>
      </c>
      <c r="D309" s="23" t="s">
        <v>654</v>
      </c>
      <c r="E309" s="23" t="s">
        <v>330</v>
      </c>
      <c r="F309" s="23" t="s">
        <v>673</v>
      </c>
      <c r="G309" s="2">
        <f>VLOOKUP(B309,'[1]Gửi Trang'!$B$2:G$431,6,0)</f>
        <v>22</v>
      </c>
      <c r="H309" s="15">
        <f>VLOOKUP(B309,'[1]Gửi Trang'!B$2:H$431,7,0)</f>
        <v>12430000</v>
      </c>
      <c r="I309" s="2">
        <v>70</v>
      </c>
      <c r="J309" s="49">
        <f>1900000*5*70%</f>
        <v>6650000</v>
      </c>
      <c r="K309" s="2">
        <v>12.5</v>
      </c>
      <c r="L309" s="44">
        <f t="shared" si="12"/>
        <v>1553750</v>
      </c>
      <c r="M309" s="2">
        <f t="shared" si="13"/>
        <v>82.5</v>
      </c>
      <c r="N309" s="45">
        <f t="shared" si="14"/>
        <v>8203750</v>
      </c>
    </row>
    <row r="310" spans="1:14" ht="21" customHeight="1" x14ac:dyDescent="0.25">
      <c r="A310" s="2">
        <v>306</v>
      </c>
      <c r="B310" s="2">
        <v>11181087</v>
      </c>
      <c r="C310" s="22" t="s">
        <v>655</v>
      </c>
      <c r="D310" s="23" t="s">
        <v>86</v>
      </c>
      <c r="E310" s="43" t="s">
        <v>6</v>
      </c>
      <c r="F310" s="23" t="s">
        <v>673</v>
      </c>
      <c r="G310" s="2">
        <f>VLOOKUP(B310,'[1]Gửi Trang'!$B$2:G$431,6,0)</f>
        <v>20</v>
      </c>
      <c r="H310" s="15">
        <f>VLOOKUP(B310,'[1]Gửi Trang'!B$2:H$431,7,0)</f>
        <v>11300000</v>
      </c>
      <c r="I310" s="2">
        <v>70</v>
      </c>
      <c r="J310" s="49">
        <f>1900000*5*70%</f>
        <v>6650000</v>
      </c>
      <c r="K310" s="2">
        <v>12.5</v>
      </c>
      <c r="L310" s="44">
        <f t="shared" si="12"/>
        <v>1412500</v>
      </c>
      <c r="M310" s="2">
        <f t="shared" si="13"/>
        <v>82.5</v>
      </c>
      <c r="N310" s="45">
        <f t="shared" si="14"/>
        <v>8062500</v>
      </c>
    </row>
    <row r="311" spans="1:14" ht="21" customHeight="1" x14ac:dyDescent="0.25">
      <c r="A311" s="2">
        <v>307</v>
      </c>
      <c r="B311" s="2">
        <v>11185554</v>
      </c>
      <c r="C311" s="22" t="s">
        <v>656</v>
      </c>
      <c r="D311" s="23" t="s">
        <v>598</v>
      </c>
      <c r="E311" s="43" t="s">
        <v>6</v>
      </c>
      <c r="F311" s="23" t="s">
        <v>673</v>
      </c>
      <c r="G311" s="2">
        <f>VLOOKUP(B311,'[1]Gửi Trang'!$B$2:G$431,6,0)</f>
        <v>20</v>
      </c>
      <c r="H311" s="15">
        <f>VLOOKUP(B311,'[1]Gửi Trang'!B$2:H$431,7,0)</f>
        <v>11300000</v>
      </c>
      <c r="I311" s="2">
        <v>70</v>
      </c>
      <c r="J311" s="49">
        <f>1900000*5*70%</f>
        <v>6650000</v>
      </c>
      <c r="K311" s="2">
        <v>12.5</v>
      </c>
      <c r="L311" s="44">
        <f t="shared" si="12"/>
        <v>1412500</v>
      </c>
      <c r="M311" s="2">
        <f t="shared" si="13"/>
        <v>82.5</v>
      </c>
      <c r="N311" s="45">
        <f t="shared" si="14"/>
        <v>8062500</v>
      </c>
    </row>
    <row r="312" spans="1:14" ht="21" customHeight="1" x14ac:dyDescent="0.25">
      <c r="A312" s="2">
        <v>308</v>
      </c>
      <c r="B312" s="48">
        <v>11183293</v>
      </c>
      <c r="C312" s="22" t="s">
        <v>657</v>
      </c>
      <c r="D312" s="23" t="s">
        <v>658</v>
      </c>
      <c r="E312" s="43" t="s">
        <v>6</v>
      </c>
      <c r="F312" s="23" t="s">
        <v>673</v>
      </c>
      <c r="G312" s="2">
        <f>VLOOKUP(B312,'[1]Gửi Trang'!$B$2:G$431,6,0)</f>
        <v>16</v>
      </c>
      <c r="H312" s="15">
        <f>VLOOKUP(B312,'[1]Gửi Trang'!B$2:H$431,7,0)</f>
        <v>9040000</v>
      </c>
      <c r="I312" s="2">
        <v>70</v>
      </c>
      <c r="J312" s="49">
        <f>1900000*5*70%</f>
        <v>6650000</v>
      </c>
      <c r="K312" s="2">
        <v>12.5</v>
      </c>
      <c r="L312" s="44">
        <f t="shared" si="12"/>
        <v>1130000</v>
      </c>
      <c r="M312" s="2">
        <f t="shared" si="13"/>
        <v>82.5</v>
      </c>
      <c r="N312" s="45">
        <f t="shared" si="14"/>
        <v>7780000</v>
      </c>
    </row>
    <row r="313" spans="1:14" ht="21" customHeight="1" x14ac:dyDescent="0.25">
      <c r="A313" s="2">
        <v>309</v>
      </c>
      <c r="B313" s="2">
        <v>11163490</v>
      </c>
      <c r="C313" s="23" t="s">
        <v>659</v>
      </c>
      <c r="D313" s="23" t="s">
        <v>603</v>
      </c>
      <c r="E313" s="23" t="s">
        <v>376</v>
      </c>
      <c r="F313" s="23" t="s">
        <v>673</v>
      </c>
      <c r="G313" s="2">
        <f>VLOOKUP(B313,'[1]Gửi Trang'!$B$2:G$431,6,0)</f>
        <v>10</v>
      </c>
      <c r="H313" s="15">
        <f>VLOOKUP(B313,'[1]Gửi Trang'!B$2:H$431,7,0)</f>
        <v>4150000</v>
      </c>
      <c r="I313" s="2">
        <v>70</v>
      </c>
      <c r="J313" s="49">
        <f>1400000*5*70%</f>
        <v>4900000</v>
      </c>
      <c r="K313" s="2">
        <v>12.5</v>
      </c>
      <c r="L313" s="44">
        <f t="shared" si="12"/>
        <v>518750</v>
      </c>
      <c r="M313" s="2">
        <f t="shared" si="13"/>
        <v>82.5</v>
      </c>
      <c r="N313" s="45">
        <f t="shared" si="14"/>
        <v>5418750</v>
      </c>
    </row>
    <row r="314" spans="1:14" ht="21" customHeight="1" x14ac:dyDescent="0.25">
      <c r="A314" s="2">
        <v>310</v>
      </c>
      <c r="B314" s="2">
        <v>11197036</v>
      </c>
      <c r="C314" s="23" t="s">
        <v>201</v>
      </c>
      <c r="D314" s="23" t="s">
        <v>660</v>
      </c>
      <c r="E314" s="23" t="s">
        <v>700</v>
      </c>
      <c r="F314" s="23" t="s">
        <v>673</v>
      </c>
      <c r="G314" s="2">
        <f>VLOOKUP(B314,'[1]Gửi Trang'!$B$2:G$431,6,0)</f>
        <v>17</v>
      </c>
      <c r="H314" s="15">
        <f>VLOOKUP(B314,'[1]Gửi Trang'!B$2:H$431,7,0)</f>
        <v>8585000</v>
      </c>
      <c r="I314" s="2">
        <v>70</v>
      </c>
      <c r="J314" s="49">
        <f>5*1650000*70%</f>
        <v>5775000</v>
      </c>
      <c r="K314" s="2">
        <v>12.5</v>
      </c>
      <c r="L314" s="44">
        <f t="shared" si="12"/>
        <v>1073125</v>
      </c>
      <c r="M314" s="2">
        <f t="shared" si="13"/>
        <v>82.5</v>
      </c>
      <c r="N314" s="45">
        <f t="shared" si="14"/>
        <v>6848125</v>
      </c>
    </row>
    <row r="315" spans="1:14" ht="21" customHeight="1" x14ac:dyDescent="0.25">
      <c r="A315" s="2">
        <v>311</v>
      </c>
      <c r="B315" s="2">
        <v>11197013</v>
      </c>
      <c r="C315" s="23" t="s">
        <v>661</v>
      </c>
      <c r="D315" s="23" t="s">
        <v>599</v>
      </c>
      <c r="E315" s="23" t="s">
        <v>469</v>
      </c>
      <c r="F315" s="23" t="s">
        <v>673</v>
      </c>
      <c r="G315" s="2">
        <f>VLOOKUP(B315,'[1]Gửi Trang'!$B$2:G$431,6,0)</f>
        <v>18</v>
      </c>
      <c r="H315" s="15">
        <f>VLOOKUP(B315,'[1]Gửi Trang'!B$2:H$431,7,0)</f>
        <v>9090000</v>
      </c>
      <c r="I315" s="2">
        <v>70</v>
      </c>
      <c r="J315" s="49">
        <f>1650000*5*70%</f>
        <v>5775000</v>
      </c>
      <c r="K315" s="2">
        <v>12.5</v>
      </c>
      <c r="L315" s="44">
        <f t="shared" si="12"/>
        <v>1136250</v>
      </c>
      <c r="M315" s="2">
        <f t="shared" si="13"/>
        <v>82.5</v>
      </c>
      <c r="N315" s="45">
        <f t="shared" si="14"/>
        <v>6911250</v>
      </c>
    </row>
    <row r="316" spans="1:14" ht="21" customHeight="1" x14ac:dyDescent="0.25">
      <c r="A316" s="2">
        <v>312</v>
      </c>
      <c r="B316" s="2">
        <v>11185205</v>
      </c>
      <c r="C316" s="23" t="s">
        <v>268</v>
      </c>
      <c r="D316" s="23" t="s">
        <v>662</v>
      </c>
      <c r="E316" s="23" t="s">
        <v>445</v>
      </c>
      <c r="F316" s="23" t="s">
        <v>673</v>
      </c>
      <c r="G316" s="2">
        <f>VLOOKUP(B316,'[1]Gửi Trang'!$B$2:G$431,6,0)</f>
        <v>22</v>
      </c>
      <c r="H316" s="15">
        <f>VLOOKUP(B316,'[1]Gửi Trang'!B$2:H$431,7,0)</f>
        <v>11110000</v>
      </c>
      <c r="I316" s="2">
        <v>70</v>
      </c>
      <c r="J316" s="49">
        <f>1650000*5*70%</f>
        <v>5775000</v>
      </c>
      <c r="K316" s="2">
        <v>12.5</v>
      </c>
      <c r="L316" s="44">
        <f t="shared" si="12"/>
        <v>1388750</v>
      </c>
      <c r="M316" s="2">
        <f t="shared" si="13"/>
        <v>82.5</v>
      </c>
      <c r="N316" s="45">
        <f t="shared" si="14"/>
        <v>7163750</v>
      </c>
    </row>
    <row r="317" spans="1:14" ht="21" customHeight="1" x14ac:dyDescent="0.25">
      <c r="A317" s="2">
        <v>313</v>
      </c>
      <c r="B317" s="2">
        <v>11173152</v>
      </c>
      <c r="C317" s="23" t="s">
        <v>164</v>
      </c>
      <c r="D317" s="23" t="s">
        <v>663</v>
      </c>
      <c r="E317" s="23" t="s">
        <v>330</v>
      </c>
      <c r="F317" s="23" t="s">
        <v>673</v>
      </c>
      <c r="G317" s="2">
        <f>VLOOKUP(B317,'[1]Gửi Trang'!$B$2:G$431,6,0)</f>
        <v>19</v>
      </c>
      <c r="H317" s="15">
        <f>VLOOKUP(B317,'[1]Gửi Trang'!B$2:H$431,7,0)</f>
        <v>10735000</v>
      </c>
      <c r="I317" s="2">
        <v>70</v>
      </c>
      <c r="J317" s="49">
        <f>1900000*5*70%</f>
        <v>6650000</v>
      </c>
      <c r="K317" s="2">
        <v>12.5</v>
      </c>
      <c r="L317" s="44">
        <f t="shared" si="12"/>
        <v>1341875</v>
      </c>
      <c r="M317" s="2">
        <f t="shared" si="13"/>
        <v>82.5</v>
      </c>
      <c r="N317" s="45">
        <f t="shared" si="14"/>
        <v>7991875</v>
      </c>
    </row>
    <row r="318" spans="1:14" ht="21" customHeight="1" x14ac:dyDescent="0.25">
      <c r="A318" s="2">
        <v>314</v>
      </c>
      <c r="B318" s="2">
        <v>11192864</v>
      </c>
      <c r="C318" s="23" t="s">
        <v>664</v>
      </c>
      <c r="D318" s="23" t="s">
        <v>322</v>
      </c>
      <c r="E318" s="43" t="s">
        <v>6</v>
      </c>
      <c r="F318" s="23" t="s">
        <v>673</v>
      </c>
      <c r="G318" s="2">
        <f>VLOOKUP(B318,'[1]Gửi Trang'!$B$2:G$431,6,0)</f>
        <v>18</v>
      </c>
      <c r="H318" s="15">
        <f>VLOOKUP(B318,'[1]Gửi Trang'!B$2:H$431,7,0)</f>
        <v>10170000</v>
      </c>
      <c r="I318" s="2">
        <v>70</v>
      </c>
      <c r="J318" s="49">
        <f>1900000*5*70%</f>
        <v>6650000</v>
      </c>
      <c r="K318" s="2">
        <v>12.5</v>
      </c>
      <c r="L318" s="44">
        <f t="shared" si="12"/>
        <v>1271250</v>
      </c>
      <c r="M318" s="2">
        <f t="shared" si="13"/>
        <v>82.5</v>
      </c>
      <c r="N318" s="45">
        <f t="shared" si="14"/>
        <v>7921250</v>
      </c>
    </row>
    <row r="319" spans="1:14" ht="21" customHeight="1" x14ac:dyDescent="0.25">
      <c r="A319" s="2">
        <v>315</v>
      </c>
      <c r="B319" s="2">
        <v>11166291</v>
      </c>
      <c r="C319" s="23" t="s">
        <v>129</v>
      </c>
      <c r="D319" s="23" t="s">
        <v>665</v>
      </c>
      <c r="E319" s="23" t="s">
        <v>469</v>
      </c>
      <c r="F319" s="23" t="s">
        <v>673</v>
      </c>
      <c r="G319" s="2">
        <f>VLOOKUP(B319,'[1]Gửi Trang'!$B$2:G$431,6,0)</f>
        <v>21</v>
      </c>
      <c r="H319" s="15">
        <f>VLOOKUP(B319,'[1]Gửi Trang'!B$2:H$431,7,0)</f>
        <v>10605000</v>
      </c>
      <c r="I319" s="2">
        <v>70</v>
      </c>
      <c r="J319" s="49">
        <f>1650000*5*70%</f>
        <v>5775000</v>
      </c>
      <c r="K319" s="2">
        <v>12.5</v>
      </c>
      <c r="L319" s="44">
        <f t="shared" si="12"/>
        <v>1325625</v>
      </c>
      <c r="M319" s="2">
        <f t="shared" si="13"/>
        <v>82.5</v>
      </c>
      <c r="N319" s="45">
        <f t="shared" si="14"/>
        <v>7100625</v>
      </c>
    </row>
    <row r="320" spans="1:14" ht="21" customHeight="1" x14ac:dyDescent="0.25">
      <c r="A320" s="2">
        <v>316</v>
      </c>
      <c r="B320" s="2">
        <v>11166207</v>
      </c>
      <c r="C320" s="23" t="s">
        <v>666</v>
      </c>
      <c r="D320" s="23" t="s">
        <v>592</v>
      </c>
      <c r="E320" s="23" t="s">
        <v>445</v>
      </c>
      <c r="F320" s="23" t="s">
        <v>673</v>
      </c>
      <c r="G320" s="2">
        <f>VLOOKUP(B320,'[1]Gửi Trang'!$B$2:G$431,6,0)</f>
        <v>22</v>
      </c>
      <c r="H320" s="15">
        <f>VLOOKUP(B320,'[1]Gửi Trang'!B$2:H$431,7,0)</f>
        <v>11110000</v>
      </c>
      <c r="I320" s="2">
        <v>70</v>
      </c>
      <c r="J320" s="49">
        <f>1650000*5*70%</f>
        <v>5775000</v>
      </c>
      <c r="K320" s="2">
        <v>12.5</v>
      </c>
      <c r="L320" s="44">
        <f t="shared" si="12"/>
        <v>1388750</v>
      </c>
      <c r="M320" s="2">
        <f t="shared" si="13"/>
        <v>82.5</v>
      </c>
      <c r="N320" s="45">
        <f t="shared" si="14"/>
        <v>7163750</v>
      </c>
    </row>
    <row r="321" spans="1:14" ht="21" customHeight="1" x14ac:dyDescent="0.25">
      <c r="A321" s="2">
        <v>317</v>
      </c>
      <c r="B321" s="2">
        <v>11197091</v>
      </c>
      <c r="C321" s="23" t="s">
        <v>667</v>
      </c>
      <c r="D321" s="23" t="s">
        <v>668</v>
      </c>
      <c r="E321" s="23" t="s">
        <v>469</v>
      </c>
      <c r="F321" s="23" t="s">
        <v>673</v>
      </c>
      <c r="G321" s="2">
        <f>VLOOKUP(B321,'[1]Gửi Trang'!$B$2:G$431,6,0)</f>
        <v>16</v>
      </c>
      <c r="H321" s="15">
        <f>VLOOKUP(B321,'[1]Gửi Trang'!B$2:H$431,7,0)</f>
        <v>8080000</v>
      </c>
      <c r="I321" s="2">
        <v>70</v>
      </c>
      <c r="J321" s="49">
        <f>1650000*5*70%</f>
        <v>5775000</v>
      </c>
      <c r="K321" s="2">
        <v>12.5</v>
      </c>
      <c r="L321" s="44">
        <f t="shared" si="12"/>
        <v>1010000</v>
      </c>
      <c r="M321" s="2">
        <f t="shared" si="13"/>
        <v>82.5</v>
      </c>
      <c r="N321" s="45">
        <f t="shared" si="14"/>
        <v>6785000</v>
      </c>
    </row>
    <row r="322" spans="1:14" ht="21" customHeight="1" x14ac:dyDescent="0.25">
      <c r="A322" s="2">
        <v>318</v>
      </c>
      <c r="B322" s="2">
        <v>11163988</v>
      </c>
      <c r="C322" s="23" t="s">
        <v>58</v>
      </c>
      <c r="D322" s="23" t="s">
        <v>584</v>
      </c>
      <c r="E322" s="43" t="s">
        <v>701</v>
      </c>
      <c r="F322" s="23" t="s">
        <v>673</v>
      </c>
      <c r="G322" s="2">
        <f>VLOOKUP(B322,'[1]Gửi Trang'!$B$2:G$431,6,0)</f>
        <v>10</v>
      </c>
      <c r="H322" s="15">
        <f>VLOOKUP(B322,'[1]Gửi Trang'!B$2:H$431,7,0)</f>
        <v>5050000</v>
      </c>
      <c r="I322" s="2">
        <v>70</v>
      </c>
      <c r="J322" s="49">
        <f>1650000*5*70%</f>
        <v>5775000</v>
      </c>
      <c r="K322" s="2">
        <v>12.5</v>
      </c>
      <c r="L322" s="44">
        <f t="shared" si="12"/>
        <v>631250</v>
      </c>
      <c r="M322" s="2">
        <f t="shared" si="13"/>
        <v>82.5</v>
      </c>
      <c r="N322" s="45">
        <f t="shared" si="14"/>
        <v>6406250</v>
      </c>
    </row>
    <row r="323" spans="1:14" ht="21" customHeight="1" x14ac:dyDescent="0.25">
      <c r="A323" s="2">
        <v>319</v>
      </c>
      <c r="B323" s="2">
        <v>11172938</v>
      </c>
      <c r="C323" s="23" t="s">
        <v>157</v>
      </c>
      <c r="D323" s="23" t="s">
        <v>484</v>
      </c>
      <c r="E323" s="43" t="s">
        <v>3</v>
      </c>
      <c r="F323" s="23" t="s">
        <v>673</v>
      </c>
      <c r="G323" s="2">
        <f>VLOOKUP(B323,'[1]Gửi Trang'!$B$2:G$431,6,0)</f>
        <v>19</v>
      </c>
      <c r="H323" s="15">
        <f>VLOOKUP(B323,'[1]Gửi Trang'!B$2:H$431,7,0)</f>
        <v>9595000</v>
      </c>
      <c r="I323" s="2">
        <v>70</v>
      </c>
      <c r="J323" s="49">
        <f>5*1650000*70%</f>
        <v>5775000</v>
      </c>
      <c r="K323" s="2">
        <v>12.5</v>
      </c>
      <c r="L323" s="44">
        <f t="shared" si="12"/>
        <v>1199375</v>
      </c>
      <c r="M323" s="2">
        <f t="shared" si="13"/>
        <v>82.5</v>
      </c>
      <c r="N323" s="45">
        <f t="shared" si="14"/>
        <v>6974375</v>
      </c>
    </row>
    <row r="324" spans="1:14" ht="21" customHeight="1" x14ac:dyDescent="0.25">
      <c r="A324" s="2">
        <v>320</v>
      </c>
      <c r="B324" s="2">
        <v>11186328</v>
      </c>
      <c r="C324" s="23" t="s">
        <v>669</v>
      </c>
      <c r="D324" s="23" t="s">
        <v>670</v>
      </c>
      <c r="E324" s="23" t="s">
        <v>474</v>
      </c>
      <c r="F324" s="23" t="s">
        <v>673</v>
      </c>
      <c r="G324" s="2">
        <f>VLOOKUP(B324,'[1]Gửi Trang'!$B$2:G$431,6,0)</f>
        <v>19</v>
      </c>
      <c r="H324" s="15">
        <f>VLOOKUP(B324,'[1]Gửi Trang'!B$2:H$431,7,0)</f>
        <v>9595000</v>
      </c>
      <c r="I324" s="2">
        <v>70</v>
      </c>
      <c r="J324" s="49">
        <f>1650000*5*70%</f>
        <v>5775000</v>
      </c>
      <c r="K324" s="2">
        <v>12.5</v>
      </c>
      <c r="L324" s="44">
        <f t="shared" ref="L324:L387" si="15">H324*K324/100</f>
        <v>1199375</v>
      </c>
      <c r="M324" s="2">
        <f t="shared" si="13"/>
        <v>82.5</v>
      </c>
      <c r="N324" s="45">
        <f t="shared" si="14"/>
        <v>6974375</v>
      </c>
    </row>
    <row r="325" spans="1:14" ht="21" customHeight="1" x14ac:dyDescent="0.25">
      <c r="A325" s="2">
        <v>321</v>
      </c>
      <c r="B325" s="2">
        <v>11170482</v>
      </c>
      <c r="C325" s="23" t="s">
        <v>163</v>
      </c>
      <c r="D325" s="23" t="s">
        <v>671</v>
      </c>
      <c r="E325" s="23" t="s">
        <v>469</v>
      </c>
      <c r="F325" s="23" t="s">
        <v>673</v>
      </c>
      <c r="G325" s="2">
        <f>VLOOKUP(B325,'[1]Gửi Trang'!$B$2:G$431,6,0)</f>
        <v>17</v>
      </c>
      <c r="H325" s="15">
        <f>VLOOKUP(B325,'[1]Gửi Trang'!B$2:H$431,7,0)</f>
        <v>8585000</v>
      </c>
      <c r="I325" s="2">
        <v>70</v>
      </c>
      <c r="J325" s="49">
        <f>1650000*5*70%</f>
        <v>5775000</v>
      </c>
      <c r="K325" s="2">
        <v>12.5</v>
      </c>
      <c r="L325" s="44">
        <f t="shared" si="15"/>
        <v>1073125</v>
      </c>
      <c r="M325" s="2">
        <f t="shared" ref="M325:M388" si="16">I325+K325</f>
        <v>82.5</v>
      </c>
      <c r="N325" s="45">
        <f t="shared" ref="N325:N388" si="17">J325+L325</f>
        <v>6848125</v>
      </c>
    </row>
    <row r="326" spans="1:14" ht="21" customHeight="1" x14ac:dyDescent="0.25">
      <c r="A326" s="2">
        <v>322</v>
      </c>
      <c r="B326" s="2">
        <v>11176265</v>
      </c>
      <c r="C326" s="23" t="s">
        <v>196</v>
      </c>
      <c r="D326" s="23" t="s">
        <v>260</v>
      </c>
      <c r="E326" s="23" t="s">
        <v>469</v>
      </c>
      <c r="F326" s="23" t="s">
        <v>673</v>
      </c>
      <c r="G326" s="2">
        <f>VLOOKUP(B326,'[1]Gửi Trang'!$B$2:G$431,6,0)</f>
        <v>21</v>
      </c>
      <c r="H326" s="15">
        <f>VLOOKUP(B326,'[1]Gửi Trang'!B$2:H$431,7,0)</f>
        <v>10605000</v>
      </c>
      <c r="I326" s="2">
        <v>70</v>
      </c>
      <c r="J326" s="49">
        <f>1650000*5*70%</f>
        <v>5775000</v>
      </c>
      <c r="K326" s="2">
        <v>12.5</v>
      </c>
      <c r="L326" s="44">
        <f t="shared" si="15"/>
        <v>1325625</v>
      </c>
      <c r="M326" s="2">
        <f t="shared" si="16"/>
        <v>82.5</v>
      </c>
      <c r="N326" s="45">
        <f t="shared" si="17"/>
        <v>7100625</v>
      </c>
    </row>
    <row r="327" spans="1:14" ht="21" customHeight="1" x14ac:dyDescent="0.25">
      <c r="A327" s="2">
        <v>323</v>
      </c>
      <c r="B327" s="2">
        <v>11186361</v>
      </c>
      <c r="C327" s="23" t="s">
        <v>117</v>
      </c>
      <c r="D327" s="23" t="s">
        <v>191</v>
      </c>
      <c r="E327" s="43" t="s">
        <v>702</v>
      </c>
      <c r="F327" s="23" t="s">
        <v>673</v>
      </c>
      <c r="G327" s="2">
        <f>VLOOKUP(B327,'[1]Gửi Trang'!$B$2:G$431,6,0)</f>
        <v>19</v>
      </c>
      <c r="H327" s="15">
        <f>VLOOKUP(B327,'[1]Gửi Trang'!B$2:H$431,7,0)</f>
        <v>10735000</v>
      </c>
      <c r="I327" s="2">
        <v>70</v>
      </c>
      <c r="J327" s="49">
        <f>1900000*5*70%</f>
        <v>6650000</v>
      </c>
      <c r="K327" s="2">
        <v>12.5</v>
      </c>
      <c r="L327" s="44">
        <f t="shared" si="15"/>
        <v>1341875</v>
      </c>
      <c r="M327" s="2">
        <f t="shared" si="16"/>
        <v>82.5</v>
      </c>
      <c r="N327" s="45">
        <f t="shared" si="17"/>
        <v>7991875</v>
      </c>
    </row>
    <row r="328" spans="1:14" ht="21" customHeight="1" x14ac:dyDescent="0.25">
      <c r="A328" s="2">
        <v>324</v>
      </c>
      <c r="B328" s="2">
        <v>11193078</v>
      </c>
      <c r="C328" s="22" t="s">
        <v>672</v>
      </c>
      <c r="D328" s="23" t="s">
        <v>426</v>
      </c>
      <c r="E328" s="43" t="s">
        <v>702</v>
      </c>
      <c r="F328" s="23" t="s">
        <v>673</v>
      </c>
      <c r="G328" s="2">
        <f>VLOOKUP(B328,'[1]Gửi Trang'!$B$2:G$431,6,0)</f>
        <v>16</v>
      </c>
      <c r="H328" s="15">
        <f>VLOOKUP(B328,'[1]Gửi Trang'!B$2:H$431,7,0)</f>
        <v>9040000</v>
      </c>
      <c r="I328" s="2">
        <v>70</v>
      </c>
      <c r="J328" s="49">
        <f>1900000*5*70%</f>
        <v>6650000</v>
      </c>
      <c r="K328" s="2">
        <v>12.5</v>
      </c>
      <c r="L328" s="44">
        <f t="shared" si="15"/>
        <v>1130000</v>
      </c>
      <c r="M328" s="2">
        <f t="shared" si="16"/>
        <v>82.5</v>
      </c>
      <c r="N328" s="45">
        <f t="shared" si="17"/>
        <v>7780000</v>
      </c>
    </row>
    <row r="329" spans="1:14" ht="21" customHeight="1" x14ac:dyDescent="0.25">
      <c r="A329" s="2">
        <v>325</v>
      </c>
      <c r="B329" s="2">
        <v>11180220</v>
      </c>
      <c r="C329" s="22" t="s">
        <v>674</v>
      </c>
      <c r="D329" s="23" t="s">
        <v>675</v>
      </c>
      <c r="E329" s="23" t="s">
        <v>330</v>
      </c>
      <c r="F329" s="23" t="s">
        <v>673</v>
      </c>
      <c r="G329" s="2">
        <f>VLOOKUP(B329,'[1]Gửi Trang'!$B$2:G$431,6,0)</f>
        <v>16</v>
      </c>
      <c r="H329" s="15">
        <f>VLOOKUP(B329,'[1]Gửi Trang'!B$2:H$431,7,0)</f>
        <v>8080000</v>
      </c>
      <c r="I329" s="2">
        <v>70</v>
      </c>
      <c r="J329" s="49">
        <f>1650000*5*70%</f>
        <v>5775000</v>
      </c>
      <c r="K329" s="2">
        <v>12.5</v>
      </c>
      <c r="L329" s="44">
        <f t="shared" si="15"/>
        <v>1010000</v>
      </c>
      <c r="M329" s="2">
        <f t="shared" si="16"/>
        <v>82.5</v>
      </c>
      <c r="N329" s="45">
        <f t="shared" si="17"/>
        <v>6785000</v>
      </c>
    </row>
    <row r="330" spans="1:14" ht="21" customHeight="1" x14ac:dyDescent="0.25">
      <c r="A330" s="2">
        <v>326</v>
      </c>
      <c r="B330" s="2">
        <v>11192450</v>
      </c>
      <c r="C330" s="22" t="s">
        <v>676</v>
      </c>
      <c r="D330" s="23" t="s">
        <v>677</v>
      </c>
      <c r="E330" s="43" t="s">
        <v>702</v>
      </c>
      <c r="F330" s="23" t="s">
        <v>673</v>
      </c>
      <c r="G330" s="2">
        <f>VLOOKUP(B330,'[1]Gửi Trang'!$B$2:G$431,6,0)</f>
        <v>16</v>
      </c>
      <c r="H330" s="15">
        <f>VLOOKUP(B330,'[1]Gửi Trang'!B$2:H$431,7,0)</f>
        <v>9040000</v>
      </c>
      <c r="I330" s="2">
        <v>70</v>
      </c>
      <c r="J330" s="49">
        <f>1900000*5*70%</f>
        <v>6650000</v>
      </c>
      <c r="K330" s="2">
        <v>12.5</v>
      </c>
      <c r="L330" s="44">
        <f t="shared" si="15"/>
        <v>1130000</v>
      </c>
      <c r="M330" s="2">
        <f t="shared" si="16"/>
        <v>82.5</v>
      </c>
      <c r="N330" s="45">
        <f t="shared" si="17"/>
        <v>7780000</v>
      </c>
    </row>
    <row r="331" spans="1:14" ht="21" customHeight="1" x14ac:dyDescent="0.25">
      <c r="A331" s="2">
        <v>327</v>
      </c>
      <c r="B331" s="2">
        <v>11192211</v>
      </c>
      <c r="C331" s="22" t="s">
        <v>678</v>
      </c>
      <c r="D331" s="23" t="s">
        <v>679</v>
      </c>
      <c r="E331" s="43" t="s">
        <v>11</v>
      </c>
      <c r="F331" s="23" t="s">
        <v>673</v>
      </c>
      <c r="G331" s="2">
        <f>VLOOKUP(B331,'[1]Gửi Trang'!$B$2:G$431,6,0)</f>
        <v>17</v>
      </c>
      <c r="H331" s="15">
        <f>VLOOKUP(B331,'[1]Gửi Trang'!B$2:H$431,7,0)</f>
        <v>7055000</v>
      </c>
      <c r="I331" s="2">
        <v>70</v>
      </c>
      <c r="J331" s="49">
        <f>1400000*5*70%</f>
        <v>4900000</v>
      </c>
      <c r="K331" s="2">
        <v>12.5</v>
      </c>
      <c r="L331" s="44">
        <f t="shared" si="15"/>
        <v>881875</v>
      </c>
      <c r="M331" s="2">
        <f t="shared" si="16"/>
        <v>82.5</v>
      </c>
      <c r="N331" s="45">
        <f t="shared" si="17"/>
        <v>5781875</v>
      </c>
    </row>
    <row r="332" spans="1:14" ht="21" customHeight="1" x14ac:dyDescent="0.25">
      <c r="A332" s="2">
        <v>328</v>
      </c>
      <c r="B332" s="2">
        <v>11176321</v>
      </c>
      <c r="C332" s="22" t="s">
        <v>680</v>
      </c>
      <c r="D332" s="23" t="s">
        <v>173</v>
      </c>
      <c r="E332" s="43" t="s">
        <v>702</v>
      </c>
      <c r="F332" s="23" t="s">
        <v>673</v>
      </c>
      <c r="G332" s="2">
        <f>VLOOKUP(B332,'[1]Gửi Trang'!$B$2:G$431,6,0)</f>
        <v>18</v>
      </c>
      <c r="H332" s="15">
        <f>VLOOKUP(B332,'[1]Gửi Trang'!B$2:H$431,7,0)</f>
        <v>10170000</v>
      </c>
      <c r="I332" s="2">
        <v>70</v>
      </c>
      <c r="J332" s="49">
        <f>1900000*5*70%</f>
        <v>6650000</v>
      </c>
      <c r="K332" s="2">
        <v>12.5</v>
      </c>
      <c r="L332" s="44">
        <f t="shared" si="15"/>
        <v>1271250</v>
      </c>
      <c r="M332" s="2">
        <f t="shared" si="16"/>
        <v>82.5</v>
      </c>
      <c r="N332" s="45">
        <f t="shared" si="17"/>
        <v>7921250</v>
      </c>
    </row>
    <row r="333" spans="1:14" ht="21" customHeight="1" x14ac:dyDescent="0.25">
      <c r="A333" s="2">
        <v>329</v>
      </c>
      <c r="B333" s="2">
        <v>11186306</v>
      </c>
      <c r="C333" s="22" t="s">
        <v>683</v>
      </c>
      <c r="D333" s="23" t="s">
        <v>684</v>
      </c>
      <c r="E333" s="43" t="s">
        <v>702</v>
      </c>
      <c r="F333" s="23" t="s">
        <v>673</v>
      </c>
      <c r="G333" s="2">
        <f>VLOOKUP(B333,'[1]Gửi Trang'!$B$2:G$431,6,0)</f>
        <v>18</v>
      </c>
      <c r="H333" s="15">
        <f>VLOOKUP(B333,'[1]Gửi Trang'!B$2:H$431,7,0)</f>
        <v>10170000</v>
      </c>
      <c r="I333" s="2">
        <v>70</v>
      </c>
      <c r="J333" s="49">
        <f>1900000*5*70%</f>
        <v>6650000</v>
      </c>
      <c r="K333" s="2">
        <v>12.5</v>
      </c>
      <c r="L333" s="44">
        <f t="shared" si="15"/>
        <v>1271250</v>
      </c>
      <c r="M333" s="2">
        <f t="shared" si="16"/>
        <v>82.5</v>
      </c>
      <c r="N333" s="45">
        <f t="shared" si="17"/>
        <v>7921250</v>
      </c>
    </row>
    <row r="334" spans="1:14" ht="21" customHeight="1" x14ac:dyDescent="0.25">
      <c r="A334" s="2">
        <v>330</v>
      </c>
      <c r="B334" s="2">
        <v>11175317</v>
      </c>
      <c r="C334" s="22" t="s">
        <v>685</v>
      </c>
      <c r="D334" s="23" t="s">
        <v>686</v>
      </c>
      <c r="E334" s="23" t="s">
        <v>40</v>
      </c>
      <c r="F334" s="23" t="s">
        <v>673</v>
      </c>
      <c r="G334" s="2">
        <f>VLOOKUP(B334,'[1]Gửi Trang'!$B$2:G$431,6,0)</f>
        <v>21</v>
      </c>
      <c r="H334" s="15">
        <f>VLOOKUP(B334,'[1]Gửi Trang'!B$2:H$431,7,0)</f>
        <v>11865000</v>
      </c>
      <c r="I334" s="2">
        <v>70</v>
      </c>
      <c r="J334" s="49">
        <f>1900000*5*70%</f>
        <v>6650000</v>
      </c>
      <c r="K334" s="2">
        <v>12.5</v>
      </c>
      <c r="L334" s="44">
        <f t="shared" si="15"/>
        <v>1483125</v>
      </c>
      <c r="M334" s="2">
        <f t="shared" si="16"/>
        <v>82.5</v>
      </c>
      <c r="N334" s="45">
        <f t="shared" si="17"/>
        <v>8133125</v>
      </c>
    </row>
    <row r="335" spans="1:14" ht="21" customHeight="1" x14ac:dyDescent="0.25">
      <c r="A335" s="2">
        <v>331</v>
      </c>
      <c r="B335" s="41">
        <v>11194699</v>
      </c>
      <c r="C335" s="42" t="s">
        <v>305</v>
      </c>
      <c r="D335" s="43" t="s">
        <v>306</v>
      </c>
      <c r="E335" s="23" t="s">
        <v>445</v>
      </c>
      <c r="F335" s="23" t="s">
        <v>673</v>
      </c>
      <c r="G335" s="2">
        <f>VLOOKUP(B335,'[1]Gửi Trang'!$B$2:G$431,6,0)</f>
        <v>16</v>
      </c>
      <c r="H335" s="15">
        <f>VLOOKUP(B335,'[1]Gửi Trang'!B$2:H$431,7,0)</f>
        <v>8080000</v>
      </c>
      <c r="I335" s="2">
        <v>70</v>
      </c>
      <c r="J335" s="49">
        <f>1650000*5*70%</f>
        <v>5775000</v>
      </c>
      <c r="K335" s="2">
        <v>12.5</v>
      </c>
      <c r="L335" s="44">
        <f t="shared" si="15"/>
        <v>1010000</v>
      </c>
      <c r="M335" s="2">
        <f t="shared" si="16"/>
        <v>82.5</v>
      </c>
      <c r="N335" s="45">
        <f t="shared" si="17"/>
        <v>6785000</v>
      </c>
    </row>
    <row r="336" spans="1:14" ht="21" customHeight="1" x14ac:dyDescent="0.25">
      <c r="A336" s="2">
        <v>332</v>
      </c>
      <c r="B336" s="2">
        <v>11191701</v>
      </c>
      <c r="C336" s="22" t="s">
        <v>302</v>
      </c>
      <c r="D336" s="23" t="s">
        <v>332</v>
      </c>
      <c r="E336" s="43" t="s">
        <v>3</v>
      </c>
      <c r="F336" s="23" t="s">
        <v>449</v>
      </c>
      <c r="G336" s="2">
        <f>VLOOKUP(B336,'[1]Gửi Trang'!$B$2:G$431,6,0)</f>
        <v>19</v>
      </c>
      <c r="H336" s="15">
        <f>VLOOKUP(B336,'[1]Gửi Trang'!B$2:H$431,7,0)</f>
        <v>9595000</v>
      </c>
      <c r="I336" s="2">
        <v>50</v>
      </c>
      <c r="J336" s="49">
        <f>1650000*5*50%</f>
        <v>4125000</v>
      </c>
      <c r="K336" s="2">
        <v>22.5</v>
      </c>
      <c r="L336" s="44">
        <f t="shared" si="15"/>
        <v>2158875</v>
      </c>
      <c r="M336" s="2">
        <f t="shared" si="16"/>
        <v>72.5</v>
      </c>
      <c r="N336" s="45">
        <f t="shared" si="17"/>
        <v>6283875</v>
      </c>
    </row>
    <row r="337" spans="1:14" ht="21" customHeight="1" x14ac:dyDescent="0.25">
      <c r="A337" s="2">
        <v>333</v>
      </c>
      <c r="B337" s="2">
        <v>11183676</v>
      </c>
      <c r="C337" s="22" t="s">
        <v>107</v>
      </c>
      <c r="D337" s="23" t="s">
        <v>335</v>
      </c>
      <c r="E337" s="43" t="s">
        <v>11</v>
      </c>
      <c r="F337" s="23" t="s">
        <v>449</v>
      </c>
      <c r="G337" s="2">
        <f>VLOOKUP(B337,'[1]Gửi Trang'!$B$2:G$431,6,0)</f>
        <v>14</v>
      </c>
      <c r="H337" s="15">
        <f>VLOOKUP(B337,'[1]Gửi Trang'!B$2:H$431,7,0)</f>
        <v>5810000</v>
      </c>
      <c r="I337" s="2">
        <v>50</v>
      </c>
      <c r="J337" s="49">
        <f>1400000*5*50%</f>
        <v>3500000</v>
      </c>
      <c r="K337" s="2">
        <v>22.5</v>
      </c>
      <c r="L337" s="44">
        <f t="shared" si="15"/>
        <v>1307250</v>
      </c>
      <c r="M337" s="2">
        <f t="shared" si="16"/>
        <v>72.5</v>
      </c>
      <c r="N337" s="45">
        <f t="shared" si="17"/>
        <v>4807250</v>
      </c>
    </row>
    <row r="338" spans="1:14" ht="21" customHeight="1" x14ac:dyDescent="0.25">
      <c r="A338" s="2">
        <v>334</v>
      </c>
      <c r="B338" s="2">
        <v>11191220</v>
      </c>
      <c r="C338" s="22" t="s">
        <v>338</v>
      </c>
      <c r="D338" s="23" t="s">
        <v>339</v>
      </c>
      <c r="E338" s="43" t="s">
        <v>8</v>
      </c>
      <c r="F338" s="23" t="s">
        <v>449</v>
      </c>
      <c r="G338" s="2">
        <f>VLOOKUP(B338,'[1]Gửi Trang'!$B$2:G$431,6,0)</f>
        <v>25</v>
      </c>
      <c r="H338" s="15">
        <f>VLOOKUP(B338,'[1]Gửi Trang'!B$2:H$431,7,0)</f>
        <v>12625000</v>
      </c>
      <c r="I338" s="2">
        <v>50</v>
      </c>
      <c r="J338" s="49">
        <f>1650000*5*50%</f>
        <v>4125000</v>
      </c>
      <c r="K338" s="2">
        <v>22.5</v>
      </c>
      <c r="L338" s="44">
        <f t="shared" si="15"/>
        <v>2840625</v>
      </c>
      <c r="M338" s="2">
        <f t="shared" si="16"/>
        <v>72.5</v>
      </c>
      <c r="N338" s="45">
        <f t="shared" si="17"/>
        <v>6965625</v>
      </c>
    </row>
    <row r="339" spans="1:14" ht="21" customHeight="1" x14ac:dyDescent="0.25">
      <c r="A339" s="2">
        <v>335</v>
      </c>
      <c r="B339" s="2">
        <v>11192754</v>
      </c>
      <c r="C339" s="22" t="s">
        <v>340</v>
      </c>
      <c r="D339" s="23" t="s">
        <v>341</v>
      </c>
      <c r="E339" s="43" t="s">
        <v>8</v>
      </c>
      <c r="F339" s="23" t="s">
        <v>449</v>
      </c>
      <c r="G339" s="2">
        <f>VLOOKUP(B339,'[1]Gửi Trang'!$B$2:G$431,6,0)</f>
        <v>25</v>
      </c>
      <c r="H339" s="15">
        <f>VLOOKUP(B339,'[1]Gửi Trang'!B$2:H$431,7,0)</f>
        <v>12625000</v>
      </c>
      <c r="I339" s="2">
        <v>50</v>
      </c>
      <c r="J339" s="49">
        <f>1650000*5*50%</f>
        <v>4125000</v>
      </c>
      <c r="K339" s="2">
        <v>22.5</v>
      </c>
      <c r="L339" s="44">
        <f t="shared" si="15"/>
        <v>2840625</v>
      </c>
      <c r="M339" s="2">
        <f t="shared" si="16"/>
        <v>72.5</v>
      </c>
      <c r="N339" s="45">
        <f t="shared" si="17"/>
        <v>6965625</v>
      </c>
    </row>
    <row r="340" spans="1:14" ht="21" customHeight="1" x14ac:dyDescent="0.25">
      <c r="A340" s="2">
        <v>336</v>
      </c>
      <c r="B340" s="2">
        <v>11164570</v>
      </c>
      <c r="C340" s="22" t="s">
        <v>342</v>
      </c>
      <c r="D340" s="23" t="s">
        <v>343</v>
      </c>
      <c r="E340" s="43" t="s">
        <v>60</v>
      </c>
      <c r="F340" s="23" t="s">
        <v>449</v>
      </c>
      <c r="G340" s="2">
        <f>VLOOKUP(B340,'[1]Gửi Trang'!$B$2:G$431,6,0)</f>
        <v>22</v>
      </c>
      <c r="H340" s="15">
        <f>VLOOKUP(B340,'[1]Gửi Trang'!B$2:H$431,7,0)</f>
        <v>11110000</v>
      </c>
      <c r="I340" s="2">
        <v>50</v>
      </c>
      <c r="J340" s="49">
        <f>1650000*5*50%</f>
        <v>4125000</v>
      </c>
      <c r="K340" s="2">
        <v>22.5</v>
      </c>
      <c r="L340" s="44">
        <f t="shared" si="15"/>
        <v>2499750</v>
      </c>
      <c r="M340" s="2">
        <f t="shared" si="16"/>
        <v>72.5</v>
      </c>
      <c r="N340" s="45">
        <f t="shared" si="17"/>
        <v>6624750</v>
      </c>
    </row>
    <row r="341" spans="1:14" ht="21" customHeight="1" x14ac:dyDescent="0.25">
      <c r="A341" s="2">
        <v>337</v>
      </c>
      <c r="B341" s="2">
        <v>11165659</v>
      </c>
      <c r="C341" s="22" t="s">
        <v>344</v>
      </c>
      <c r="D341" s="23" t="s">
        <v>345</v>
      </c>
      <c r="E341" s="43" t="s">
        <v>60</v>
      </c>
      <c r="F341" s="23" t="s">
        <v>449</v>
      </c>
      <c r="G341" s="2">
        <f>VLOOKUP(B341,'[1]Gửi Trang'!$B$2:G$431,6,0)</f>
        <v>10</v>
      </c>
      <c r="H341" s="15">
        <f>VLOOKUP(B341,'[1]Gửi Trang'!B$2:H$431,7,0)</f>
        <v>5050000</v>
      </c>
      <c r="I341" s="2">
        <v>50</v>
      </c>
      <c r="J341" s="49">
        <f>1650000*5*50%</f>
        <v>4125000</v>
      </c>
      <c r="K341" s="2">
        <v>22.5</v>
      </c>
      <c r="L341" s="44">
        <f t="shared" si="15"/>
        <v>1136250</v>
      </c>
      <c r="M341" s="2">
        <f t="shared" si="16"/>
        <v>72.5</v>
      </c>
      <c r="N341" s="45">
        <f t="shared" si="17"/>
        <v>5261250</v>
      </c>
    </row>
    <row r="342" spans="1:14" ht="21" customHeight="1" x14ac:dyDescent="0.25">
      <c r="A342" s="2">
        <v>338</v>
      </c>
      <c r="B342" s="2">
        <v>11163756</v>
      </c>
      <c r="C342" s="22" t="s">
        <v>346</v>
      </c>
      <c r="D342" s="23" t="s">
        <v>347</v>
      </c>
      <c r="E342" s="23" t="s">
        <v>376</v>
      </c>
      <c r="F342" s="23" t="s">
        <v>449</v>
      </c>
      <c r="G342" s="2">
        <f>VLOOKUP(B342,'[1]Gửi Trang'!$B$2:G$431,6,0)</f>
        <v>11</v>
      </c>
      <c r="H342" s="15">
        <f>VLOOKUP(B342,'[1]Gửi Trang'!B$2:H$431,7,0)</f>
        <v>4565000</v>
      </c>
      <c r="I342" s="2">
        <v>50</v>
      </c>
      <c r="J342" s="49">
        <f>1400000*5*50%</f>
        <v>3500000</v>
      </c>
      <c r="K342" s="2">
        <v>22.5</v>
      </c>
      <c r="L342" s="44">
        <f t="shared" si="15"/>
        <v>1027125</v>
      </c>
      <c r="M342" s="2">
        <f t="shared" si="16"/>
        <v>72.5</v>
      </c>
      <c r="N342" s="45">
        <f t="shared" si="17"/>
        <v>4527125</v>
      </c>
    </row>
    <row r="343" spans="1:14" ht="21" customHeight="1" x14ac:dyDescent="0.25">
      <c r="A343" s="2">
        <v>339</v>
      </c>
      <c r="B343" s="2">
        <v>11165890</v>
      </c>
      <c r="C343" s="22" t="s">
        <v>348</v>
      </c>
      <c r="D343" s="23" t="s">
        <v>349</v>
      </c>
      <c r="E343" s="23" t="s">
        <v>40</v>
      </c>
      <c r="F343" s="23" t="s">
        <v>449</v>
      </c>
      <c r="G343" s="2">
        <f>VLOOKUP(B343,'[1]Gửi Trang'!$B$2:G$431,6,0)</f>
        <v>10</v>
      </c>
      <c r="H343" s="15">
        <f>VLOOKUP(B343,'[1]Gửi Trang'!B$2:H$431,7,0)</f>
        <v>5650000</v>
      </c>
      <c r="I343" s="2">
        <v>50</v>
      </c>
      <c r="J343" s="49">
        <f>1900000*5*50%</f>
        <v>4750000</v>
      </c>
      <c r="K343" s="2">
        <v>22.5</v>
      </c>
      <c r="L343" s="44">
        <f t="shared" si="15"/>
        <v>1271250</v>
      </c>
      <c r="M343" s="2">
        <f t="shared" si="16"/>
        <v>72.5</v>
      </c>
      <c r="N343" s="45">
        <f t="shared" si="17"/>
        <v>6021250</v>
      </c>
    </row>
    <row r="344" spans="1:14" ht="21" customHeight="1" x14ac:dyDescent="0.25">
      <c r="A344" s="2">
        <v>340</v>
      </c>
      <c r="B344" s="2">
        <v>11162280</v>
      </c>
      <c r="C344" s="22" t="s">
        <v>350</v>
      </c>
      <c r="D344" s="23" t="s">
        <v>351</v>
      </c>
      <c r="E344" s="43" t="s">
        <v>701</v>
      </c>
      <c r="F344" s="23" t="s">
        <v>449</v>
      </c>
      <c r="G344" s="2">
        <f>VLOOKUP(B344,'[1]Gửi Trang'!$B$2:G$431,6,0)</f>
        <v>10</v>
      </c>
      <c r="H344" s="15">
        <f>VLOOKUP(B344,'[1]Gửi Trang'!B$2:H$431,7,0)</f>
        <v>5050000</v>
      </c>
      <c r="I344" s="2">
        <v>50</v>
      </c>
      <c r="J344" s="49">
        <f>1650000*5*50%</f>
        <v>4125000</v>
      </c>
      <c r="K344" s="2">
        <v>22.5</v>
      </c>
      <c r="L344" s="44">
        <f t="shared" si="15"/>
        <v>1136250</v>
      </c>
      <c r="M344" s="2">
        <f t="shared" si="16"/>
        <v>72.5</v>
      </c>
      <c r="N344" s="45">
        <f t="shared" si="17"/>
        <v>5261250</v>
      </c>
    </row>
    <row r="345" spans="1:14" ht="21" customHeight="1" x14ac:dyDescent="0.25">
      <c r="A345" s="2">
        <v>341</v>
      </c>
      <c r="B345" s="2">
        <v>11160517</v>
      </c>
      <c r="C345" s="22" t="s">
        <v>223</v>
      </c>
      <c r="D345" s="23" t="s">
        <v>352</v>
      </c>
      <c r="E345" s="43" t="s">
        <v>3</v>
      </c>
      <c r="F345" s="23" t="s">
        <v>449</v>
      </c>
      <c r="G345" s="2">
        <f>VLOOKUP(B345,'[1]Gửi Trang'!$B$2:G$431,6,0)</f>
        <v>10</v>
      </c>
      <c r="H345" s="15">
        <f>VLOOKUP(B345,'[1]Gửi Trang'!B$2:H$431,7,0)</f>
        <v>5050000</v>
      </c>
      <c r="I345" s="2">
        <v>50</v>
      </c>
      <c r="J345" s="49">
        <f>1650000*5*50%</f>
        <v>4125000</v>
      </c>
      <c r="K345" s="2">
        <v>22.5</v>
      </c>
      <c r="L345" s="44">
        <f t="shared" si="15"/>
        <v>1136250</v>
      </c>
      <c r="M345" s="2">
        <f t="shared" si="16"/>
        <v>72.5</v>
      </c>
      <c r="N345" s="45">
        <f t="shared" si="17"/>
        <v>5261250</v>
      </c>
    </row>
    <row r="346" spans="1:14" ht="21" customHeight="1" x14ac:dyDescent="0.25">
      <c r="A346" s="2">
        <v>342</v>
      </c>
      <c r="B346" s="2">
        <v>11161868</v>
      </c>
      <c r="C346" s="22" t="s">
        <v>353</v>
      </c>
      <c r="D346" s="23" t="s">
        <v>354</v>
      </c>
      <c r="E346" s="23" t="s">
        <v>469</v>
      </c>
      <c r="F346" s="23" t="s">
        <v>449</v>
      </c>
      <c r="G346" s="2">
        <f>VLOOKUP(B346,'[1]Gửi Trang'!$B$2:G$431,6,0)</f>
        <v>6</v>
      </c>
      <c r="H346" s="15">
        <f>VLOOKUP(B346,'[1]Gửi Trang'!B$2:H$431,7,0)</f>
        <v>3030000</v>
      </c>
      <c r="I346" s="2">
        <v>50</v>
      </c>
      <c r="J346" s="49">
        <f>1650000*5*50%</f>
        <v>4125000</v>
      </c>
      <c r="K346" s="2">
        <v>22.5</v>
      </c>
      <c r="L346" s="44">
        <f t="shared" si="15"/>
        <v>681750</v>
      </c>
      <c r="M346" s="2">
        <f t="shared" si="16"/>
        <v>72.5</v>
      </c>
      <c r="N346" s="45">
        <f t="shared" si="17"/>
        <v>4806750</v>
      </c>
    </row>
    <row r="347" spans="1:14" ht="21" customHeight="1" x14ac:dyDescent="0.25">
      <c r="A347" s="2">
        <v>343</v>
      </c>
      <c r="B347" s="2">
        <v>11163337</v>
      </c>
      <c r="C347" s="22" t="s">
        <v>355</v>
      </c>
      <c r="D347" s="23" t="s">
        <v>356</v>
      </c>
      <c r="E347" s="23" t="s">
        <v>469</v>
      </c>
      <c r="F347" s="23" t="s">
        <v>449</v>
      </c>
      <c r="G347" s="2">
        <f>VLOOKUP(B347,'[1]Gửi Trang'!$B$2:G$431,6,0)</f>
        <v>13</v>
      </c>
      <c r="H347" s="15">
        <f>VLOOKUP(B347,'[1]Gửi Trang'!B$2:H$431,7,0)</f>
        <v>7345000</v>
      </c>
      <c r="I347" s="2">
        <v>50</v>
      </c>
      <c r="J347" s="49">
        <f>1650000*5*50%</f>
        <v>4125000</v>
      </c>
      <c r="K347" s="2">
        <v>22.5</v>
      </c>
      <c r="L347" s="44">
        <f t="shared" si="15"/>
        <v>1652625</v>
      </c>
      <c r="M347" s="2">
        <f t="shared" si="16"/>
        <v>72.5</v>
      </c>
      <c r="N347" s="45">
        <f t="shared" si="17"/>
        <v>5777625</v>
      </c>
    </row>
    <row r="348" spans="1:14" ht="21" customHeight="1" x14ac:dyDescent="0.25">
      <c r="A348" s="2">
        <v>344</v>
      </c>
      <c r="B348" s="2">
        <v>11165671</v>
      </c>
      <c r="C348" s="22" t="s">
        <v>253</v>
      </c>
      <c r="D348" s="23" t="s">
        <v>357</v>
      </c>
      <c r="E348" s="23" t="s">
        <v>469</v>
      </c>
      <c r="F348" s="23" t="s">
        <v>449</v>
      </c>
      <c r="G348" s="2">
        <f>VLOOKUP(B348,'[1]Gửi Trang'!$B$2:G$431,6,0)</f>
        <v>2</v>
      </c>
      <c r="H348" s="15">
        <f>VLOOKUP(B348,'[1]Gửi Trang'!B$2:H$431,7,0)</f>
        <v>1010000</v>
      </c>
      <c r="I348" s="2">
        <v>50</v>
      </c>
      <c r="J348" s="49">
        <f>1650000*5*50%</f>
        <v>4125000</v>
      </c>
      <c r="K348" s="2">
        <v>22.5</v>
      </c>
      <c r="L348" s="44">
        <f t="shared" si="15"/>
        <v>227250</v>
      </c>
      <c r="M348" s="2">
        <f t="shared" si="16"/>
        <v>72.5</v>
      </c>
      <c r="N348" s="45">
        <f t="shared" si="17"/>
        <v>4352250</v>
      </c>
    </row>
    <row r="349" spans="1:14" ht="21" customHeight="1" x14ac:dyDescent="0.25">
      <c r="A349" s="2">
        <v>345</v>
      </c>
      <c r="B349" s="2">
        <v>11160304</v>
      </c>
      <c r="C349" s="22" t="s">
        <v>359</v>
      </c>
      <c r="D349" s="23" t="s">
        <v>542</v>
      </c>
      <c r="E349" s="43" t="s">
        <v>702</v>
      </c>
      <c r="F349" s="23" t="s">
        <v>449</v>
      </c>
      <c r="G349" s="2">
        <f>VLOOKUP(B349,'[1]Gửi Trang'!$B$2:G$431,6,0)</f>
        <v>10</v>
      </c>
      <c r="H349" s="15">
        <f>VLOOKUP(B349,'[1]Gửi Trang'!B$2:H$431,7,0)</f>
        <v>5650000</v>
      </c>
      <c r="I349" s="2">
        <v>50</v>
      </c>
      <c r="J349" s="49">
        <f>1900000*5*50%</f>
        <v>4750000</v>
      </c>
      <c r="K349" s="2">
        <v>22.5</v>
      </c>
      <c r="L349" s="44">
        <f t="shared" si="15"/>
        <v>1271250</v>
      </c>
      <c r="M349" s="2">
        <f t="shared" si="16"/>
        <v>72.5</v>
      </c>
      <c r="N349" s="45">
        <f t="shared" si="17"/>
        <v>6021250</v>
      </c>
    </row>
    <row r="350" spans="1:14" ht="21" customHeight="1" x14ac:dyDescent="0.25">
      <c r="A350" s="2">
        <v>346</v>
      </c>
      <c r="B350" s="2">
        <v>11160863</v>
      </c>
      <c r="C350" s="22" t="s">
        <v>361</v>
      </c>
      <c r="D350" s="23" t="s">
        <v>693</v>
      </c>
      <c r="E350" s="23" t="s">
        <v>330</v>
      </c>
      <c r="F350" s="23" t="s">
        <v>449</v>
      </c>
      <c r="G350" s="2">
        <f>VLOOKUP(B350,'[1]Gửi Trang'!$B$2:G$431,6,0)</f>
        <v>10</v>
      </c>
      <c r="H350" s="15">
        <f>VLOOKUP(B350,'[1]Gửi Trang'!B$2:H$431,7,0)</f>
        <v>5050000</v>
      </c>
      <c r="I350" s="2">
        <v>50</v>
      </c>
      <c r="J350" s="49">
        <f>1650000*5*50%</f>
        <v>4125000</v>
      </c>
      <c r="K350" s="2">
        <v>22.5</v>
      </c>
      <c r="L350" s="44">
        <f t="shared" si="15"/>
        <v>1136250</v>
      </c>
      <c r="M350" s="2">
        <f t="shared" si="16"/>
        <v>72.5</v>
      </c>
      <c r="N350" s="45">
        <f t="shared" si="17"/>
        <v>5261250</v>
      </c>
    </row>
    <row r="351" spans="1:14" ht="21" customHeight="1" x14ac:dyDescent="0.25">
      <c r="A351" s="2">
        <v>347</v>
      </c>
      <c r="B351" s="2">
        <v>11174819</v>
      </c>
      <c r="C351" s="22" t="s">
        <v>362</v>
      </c>
      <c r="D351" s="23" t="s">
        <v>363</v>
      </c>
      <c r="E351" s="43" t="s">
        <v>701</v>
      </c>
      <c r="F351" s="23" t="s">
        <v>449</v>
      </c>
      <c r="G351" s="2">
        <f>VLOOKUP(B351,'[1]Gửi Trang'!$B$2:G$431,6,0)</f>
        <v>19</v>
      </c>
      <c r="H351" s="15">
        <f>VLOOKUP(B351,'[1]Gửi Trang'!B$2:H$431,7,0)</f>
        <v>9595000</v>
      </c>
      <c r="I351" s="2">
        <v>50</v>
      </c>
      <c r="J351" s="49">
        <f>1650000*5*50%</f>
        <v>4125000</v>
      </c>
      <c r="K351" s="2">
        <v>22.5</v>
      </c>
      <c r="L351" s="44">
        <f t="shared" si="15"/>
        <v>2158875</v>
      </c>
      <c r="M351" s="2">
        <f t="shared" si="16"/>
        <v>72.5</v>
      </c>
      <c r="N351" s="45">
        <f t="shared" si="17"/>
        <v>6283875</v>
      </c>
    </row>
    <row r="352" spans="1:14" ht="21" customHeight="1" x14ac:dyDescent="0.25">
      <c r="A352" s="2">
        <v>348</v>
      </c>
      <c r="B352" s="2">
        <v>11171311</v>
      </c>
      <c r="C352" s="22" t="s">
        <v>364</v>
      </c>
      <c r="D352" s="23" t="s">
        <v>365</v>
      </c>
      <c r="E352" s="23" t="s">
        <v>97</v>
      </c>
      <c r="F352" s="23" t="s">
        <v>449</v>
      </c>
      <c r="G352" s="2">
        <f>VLOOKUP(B352,'[1]Gửi Trang'!$B$2:G$431,6,0)</f>
        <v>17</v>
      </c>
      <c r="H352" s="15">
        <f>VLOOKUP(B352,'[1]Gửi Trang'!B$2:H$431,7,0)</f>
        <v>7055000</v>
      </c>
      <c r="I352" s="2">
        <v>50</v>
      </c>
      <c r="J352" s="49">
        <f>1400000*5*50%</f>
        <v>3500000</v>
      </c>
      <c r="K352" s="2">
        <v>22.5</v>
      </c>
      <c r="L352" s="44">
        <f t="shared" si="15"/>
        <v>1587375</v>
      </c>
      <c r="M352" s="2">
        <f t="shared" si="16"/>
        <v>72.5</v>
      </c>
      <c r="N352" s="45">
        <f t="shared" si="17"/>
        <v>5087375</v>
      </c>
    </row>
    <row r="353" spans="1:14" ht="21" customHeight="1" x14ac:dyDescent="0.25">
      <c r="A353" s="2">
        <v>349</v>
      </c>
      <c r="B353" s="2">
        <v>11172939</v>
      </c>
      <c r="C353" s="22" t="s">
        <v>366</v>
      </c>
      <c r="D353" s="23" t="s">
        <v>365</v>
      </c>
      <c r="E353" s="23" t="s">
        <v>97</v>
      </c>
      <c r="F353" s="23" t="s">
        <v>449</v>
      </c>
      <c r="G353" s="2">
        <f>VLOOKUP(B353,'[1]Gửi Trang'!$B$2:G$431,6,0)</f>
        <v>16</v>
      </c>
      <c r="H353" s="15">
        <f>VLOOKUP(B353,'[1]Gửi Trang'!B$2:H$431,7,0)</f>
        <v>6640000</v>
      </c>
      <c r="I353" s="2">
        <v>50</v>
      </c>
      <c r="J353" s="49">
        <f>1400000*5*50%</f>
        <v>3500000</v>
      </c>
      <c r="K353" s="2">
        <v>22.5</v>
      </c>
      <c r="L353" s="44">
        <f t="shared" si="15"/>
        <v>1494000</v>
      </c>
      <c r="M353" s="2">
        <f t="shared" si="16"/>
        <v>72.5</v>
      </c>
      <c r="N353" s="45">
        <f t="shared" si="17"/>
        <v>4994000</v>
      </c>
    </row>
    <row r="354" spans="1:14" ht="21" customHeight="1" x14ac:dyDescent="0.25">
      <c r="A354" s="2">
        <v>350</v>
      </c>
      <c r="B354" s="2">
        <v>11174585</v>
      </c>
      <c r="C354" s="22" t="s">
        <v>367</v>
      </c>
      <c r="D354" s="23" t="s">
        <v>123</v>
      </c>
      <c r="E354" s="43" t="s">
        <v>702</v>
      </c>
      <c r="F354" s="23" t="s">
        <v>449</v>
      </c>
      <c r="G354" s="2">
        <f>VLOOKUP(B354,'[1]Gửi Trang'!$B$2:G$431,6,0)</f>
        <v>15</v>
      </c>
      <c r="H354" s="15">
        <f>VLOOKUP(B354,'[1]Gửi Trang'!B$2:H$431,7,0)</f>
        <v>8475000</v>
      </c>
      <c r="I354" s="2">
        <v>50</v>
      </c>
      <c r="J354" s="49">
        <f>1900000*5*50%</f>
        <v>4750000</v>
      </c>
      <c r="K354" s="2">
        <v>22.5</v>
      </c>
      <c r="L354" s="44">
        <f t="shared" si="15"/>
        <v>1906875</v>
      </c>
      <c r="M354" s="2">
        <f t="shared" si="16"/>
        <v>72.5</v>
      </c>
      <c r="N354" s="45">
        <f t="shared" si="17"/>
        <v>6656875</v>
      </c>
    </row>
    <row r="355" spans="1:14" ht="21" customHeight="1" x14ac:dyDescent="0.25">
      <c r="A355" s="2">
        <v>351</v>
      </c>
      <c r="B355" s="2">
        <v>11170707</v>
      </c>
      <c r="C355" s="22" t="s">
        <v>181</v>
      </c>
      <c r="D355" s="23" t="s">
        <v>65</v>
      </c>
      <c r="E355" s="43" t="s">
        <v>702</v>
      </c>
      <c r="F355" s="23" t="s">
        <v>449</v>
      </c>
      <c r="G355" s="2">
        <f>VLOOKUP(B355,'[1]Gửi Trang'!$B$2:G$431,6,0)</f>
        <v>20</v>
      </c>
      <c r="H355" s="15">
        <f>VLOOKUP(B355,'[1]Gửi Trang'!B$2:H$431,7,0)</f>
        <v>11300000</v>
      </c>
      <c r="I355" s="2">
        <v>50</v>
      </c>
      <c r="J355" s="49">
        <f>1900000*5*50%</f>
        <v>4750000</v>
      </c>
      <c r="K355" s="2">
        <v>22.5</v>
      </c>
      <c r="L355" s="44">
        <f t="shared" si="15"/>
        <v>2542500</v>
      </c>
      <c r="M355" s="2">
        <f t="shared" si="16"/>
        <v>72.5</v>
      </c>
      <c r="N355" s="45">
        <f t="shared" si="17"/>
        <v>7292500</v>
      </c>
    </row>
    <row r="356" spans="1:14" ht="21" customHeight="1" x14ac:dyDescent="0.25">
      <c r="A356" s="2">
        <v>352</v>
      </c>
      <c r="B356" s="2">
        <v>11171002</v>
      </c>
      <c r="C356" s="22" t="s">
        <v>368</v>
      </c>
      <c r="D356" s="23" t="s">
        <v>369</v>
      </c>
      <c r="E356" s="43" t="s">
        <v>11</v>
      </c>
      <c r="F356" s="23" t="s">
        <v>449</v>
      </c>
      <c r="G356" s="2">
        <f>VLOOKUP(B356,'[1]Gửi Trang'!$B$2:G$431,6,0)</f>
        <v>19</v>
      </c>
      <c r="H356" s="15">
        <f>VLOOKUP(B356,'[1]Gửi Trang'!B$2:H$431,7,0)</f>
        <v>7885000</v>
      </c>
      <c r="I356" s="2">
        <v>50</v>
      </c>
      <c r="J356" s="49">
        <f>1400000*5*50%</f>
        <v>3500000</v>
      </c>
      <c r="K356" s="2">
        <v>22.5</v>
      </c>
      <c r="L356" s="44">
        <f t="shared" si="15"/>
        <v>1774125</v>
      </c>
      <c r="M356" s="2">
        <f t="shared" si="16"/>
        <v>72.5</v>
      </c>
      <c r="N356" s="45">
        <f t="shared" si="17"/>
        <v>5274125</v>
      </c>
    </row>
    <row r="357" spans="1:14" ht="21" customHeight="1" x14ac:dyDescent="0.25">
      <c r="A357" s="2">
        <v>353</v>
      </c>
      <c r="B357" s="2">
        <v>11175233</v>
      </c>
      <c r="C357" s="22" t="s">
        <v>371</v>
      </c>
      <c r="D357" s="23" t="s">
        <v>294</v>
      </c>
      <c r="E357" s="43" t="s">
        <v>702</v>
      </c>
      <c r="F357" s="23" t="s">
        <v>449</v>
      </c>
      <c r="G357" s="2">
        <f>VLOOKUP(B357,'[1]Gửi Trang'!$B$2:G$431,6,0)</f>
        <v>18</v>
      </c>
      <c r="H357" s="15">
        <f>VLOOKUP(B357,'[1]Gửi Trang'!B$2:H$431,7,0)</f>
        <v>10170000</v>
      </c>
      <c r="I357" s="2">
        <v>50</v>
      </c>
      <c r="J357" s="49">
        <f>1900000*5*50%</f>
        <v>4750000</v>
      </c>
      <c r="K357" s="2">
        <v>22.5</v>
      </c>
      <c r="L357" s="44">
        <f t="shared" si="15"/>
        <v>2288250</v>
      </c>
      <c r="M357" s="2">
        <f t="shared" si="16"/>
        <v>72.5</v>
      </c>
      <c r="N357" s="45">
        <f t="shared" si="17"/>
        <v>7038250</v>
      </c>
    </row>
    <row r="358" spans="1:14" ht="21" customHeight="1" x14ac:dyDescent="0.25">
      <c r="A358" s="2">
        <v>354</v>
      </c>
      <c r="B358" s="2">
        <v>11171610</v>
      </c>
      <c r="C358" s="22" t="s">
        <v>372</v>
      </c>
      <c r="D358" s="23" t="s">
        <v>373</v>
      </c>
      <c r="E358" s="43" t="s">
        <v>3</v>
      </c>
      <c r="F358" s="23" t="s">
        <v>449</v>
      </c>
      <c r="G358" s="2">
        <f>VLOOKUP(B358,'[1]Gửi Trang'!$B$2:G$431,6,0)</f>
        <v>15</v>
      </c>
      <c r="H358" s="15">
        <f>VLOOKUP(B358,'[1]Gửi Trang'!B$2:H$431,7,0)</f>
        <v>7575000</v>
      </c>
      <c r="I358" s="2">
        <v>50</v>
      </c>
      <c r="J358" s="49">
        <f>1650000*5*50%</f>
        <v>4125000</v>
      </c>
      <c r="K358" s="2">
        <v>22.5</v>
      </c>
      <c r="L358" s="44">
        <f t="shared" si="15"/>
        <v>1704375</v>
      </c>
      <c r="M358" s="2">
        <f t="shared" si="16"/>
        <v>72.5</v>
      </c>
      <c r="N358" s="45">
        <f t="shared" si="17"/>
        <v>5829375</v>
      </c>
    </row>
    <row r="359" spans="1:14" ht="21" customHeight="1" x14ac:dyDescent="0.25">
      <c r="A359" s="2">
        <v>355</v>
      </c>
      <c r="B359" s="2">
        <v>11174266</v>
      </c>
      <c r="C359" s="22" t="s">
        <v>374</v>
      </c>
      <c r="D359" s="23" t="s">
        <v>375</v>
      </c>
      <c r="E359" s="23" t="s">
        <v>376</v>
      </c>
      <c r="F359" s="23" t="s">
        <v>449</v>
      </c>
      <c r="G359" s="2">
        <f>VLOOKUP(B359,'[1]Gửi Trang'!$B$2:G$431,6,0)</f>
        <v>20</v>
      </c>
      <c r="H359" s="15">
        <f>VLOOKUP(B359,'[1]Gửi Trang'!B$2:H$431,7,0)</f>
        <v>8300000</v>
      </c>
      <c r="I359" s="2">
        <v>50</v>
      </c>
      <c r="J359" s="49">
        <f>1400000*5*50%</f>
        <v>3500000</v>
      </c>
      <c r="K359" s="2">
        <v>22.5</v>
      </c>
      <c r="L359" s="44">
        <f t="shared" si="15"/>
        <v>1867500</v>
      </c>
      <c r="M359" s="2">
        <f t="shared" si="16"/>
        <v>72.5</v>
      </c>
      <c r="N359" s="45">
        <f t="shared" si="17"/>
        <v>5367500</v>
      </c>
    </row>
    <row r="360" spans="1:14" ht="21" customHeight="1" x14ac:dyDescent="0.25">
      <c r="A360" s="2">
        <v>356</v>
      </c>
      <c r="B360" s="2">
        <v>11172100</v>
      </c>
      <c r="C360" s="22" t="s">
        <v>377</v>
      </c>
      <c r="D360" s="23" t="s">
        <v>378</v>
      </c>
      <c r="E360" s="43" t="s">
        <v>702</v>
      </c>
      <c r="F360" s="23" t="s">
        <v>449</v>
      </c>
      <c r="G360" s="2">
        <f>VLOOKUP(B360,'[1]Gửi Trang'!$B$2:G$431,6,0)</f>
        <v>22</v>
      </c>
      <c r="H360" s="15">
        <f>VLOOKUP(B360,'[1]Gửi Trang'!B$2:H$431,7,0)</f>
        <v>12430000</v>
      </c>
      <c r="I360" s="2">
        <v>50</v>
      </c>
      <c r="J360" s="49">
        <f>1900000*5*50%</f>
        <v>4750000</v>
      </c>
      <c r="K360" s="2">
        <v>22.5</v>
      </c>
      <c r="L360" s="44">
        <f t="shared" si="15"/>
        <v>2796750</v>
      </c>
      <c r="M360" s="2">
        <f t="shared" si="16"/>
        <v>72.5</v>
      </c>
      <c r="N360" s="45">
        <f t="shared" si="17"/>
        <v>7546750</v>
      </c>
    </row>
    <row r="361" spans="1:14" ht="21" customHeight="1" x14ac:dyDescent="0.25">
      <c r="A361" s="2">
        <v>357</v>
      </c>
      <c r="B361" s="2">
        <v>11175068</v>
      </c>
      <c r="C361" s="22" t="s">
        <v>379</v>
      </c>
      <c r="D361" s="23" t="s">
        <v>380</v>
      </c>
      <c r="E361" s="23" t="s">
        <v>40</v>
      </c>
      <c r="F361" s="23" t="s">
        <v>449</v>
      </c>
      <c r="G361" s="2">
        <f>VLOOKUP(B361,'[1]Gửi Trang'!$B$2:G$431,6,0)</f>
        <v>23</v>
      </c>
      <c r="H361" s="15">
        <f>VLOOKUP(B361,'[1]Gửi Trang'!B$2:H$431,7,0)</f>
        <v>12995000</v>
      </c>
      <c r="I361" s="2">
        <v>50</v>
      </c>
      <c r="J361" s="49">
        <f>1900000*5*50%</f>
        <v>4750000</v>
      </c>
      <c r="K361" s="2">
        <v>22.5</v>
      </c>
      <c r="L361" s="44">
        <f t="shared" si="15"/>
        <v>2923875</v>
      </c>
      <c r="M361" s="2">
        <f t="shared" si="16"/>
        <v>72.5</v>
      </c>
      <c r="N361" s="45">
        <f t="shared" si="17"/>
        <v>7673875</v>
      </c>
    </row>
    <row r="362" spans="1:14" ht="21" customHeight="1" x14ac:dyDescent="0.25">
      <c r="A362" s="2">
        <v>358</v>
      </c>
      <c r="B362" s="2">
        <v>11175126</v>
      </c>
      <c r="C362" s="22" t="s">
        <v>381</v>
      </c>
      <c r="D362" s="23" t="s">
        <v>382</v>
      </c>
      <c r="E362" s="43" t="s">
        <v>3</v>
      </c>
      <c r="F362" s="23" t="s">
        <v>449</v>
      </c>
      <c r="G362" s="2">
        <f>VLOOKUP(B362,'[1]Gửi Trang'!$B$2:G$431,6,0)</f>
        <v>19</v>
      </c>
      <c r="H362" s="15">
        <f>VLOOKUP(B362,'[1]Gửi Trang'!B$2:H$431,7,0)</f>
        <v>9595000</v>
      </c>
      <c r="I362" s="2">
        <v>50</v>
      </c>
      <c r="J362" s="49">
        <f>1650000*5*50%</f>
        <v>4125000</v>
      </c>
      <c r="K362" s="2">
        <v>22.5</v>
      </c>
      <c r="L362" s="44">
        <f t="shared" si="15"/>
        <v>2158875</v>
      </c>
      <c r="M362" s="2">
        <f t="shared" si="16"/>
        <v>72.5</v>
      </c>
      <c r="N362" s="45">
        <f t="shared" si="17"/>
        <v>6283875</v>
      </c>
    </row>
    <row r="363" spans="1:14" ht="21" customHeight="1" x14ac:dyDescent="0.25">
      <c r="A363" s="2">
        <v>359</v>
      </c>
      <c r="B363" s="2">
        <v>11176150</v>
      </c>
      <c r="C363" s="22" t="s">
        <v>165</v>
      </c>
      <c r="D363" s="23" t="s">
        <v>383</v>
      </c>
      <c r="E363" s="23" t="s">
        <v>330</v>
      </c>
      <c r="F363" s="23" t="s">
        <v>449</v>
      </c>
      <c r="G363" s="2">
        <f>VLOOKUP(B363,'[1]Gửi Trang'!$B$2:G$431,6,0)</f>
        <v>23</v>
      </c>
      <c r="H363" s="15">
        <f>VLOOKUP(B363,'[1]Gửi Trang'!B$2:H$431,7,0)</f>
        <v>12995000</v>
      </c>
      <c r="I363" s="2">
        <v>50</v>
      </c>
      <c r="J363" s="49">
        <f>1900000*5*50%</f>
        <v>4750000</v>
      </c>
      <c r="K363" s="2">
        <v>22.5</v>
      </c>
      <c r="L363" s="44">
        <f t="shared" si="15"/>
        <v>2923875</v>
      </c>
      <c r="M363" s="2">
        <f t="shared" si="16"/>
        <v>72.5</v>
      </c>
      <c r="N363" s="45">
        <f t="shared" si="17"/>
        <v>7673875</v>
      </c>
    </row>
    <row r="364" spans="1:14" ht="21" customHeight="1" x14ac:dyDescent="0.25">
      <c r="A364" s="2">
        <v>360</v>
      </c>
      <c r="B364" s="2">
        <v>11170958</v>
      </c>
      <c r="C364" s="22" t="s">
        <v>386</v>
      </c>
      <c r="D364" s="23" t="s">
        <v>387</v>
      </c>
      <c r="E364" s="23" t="s">
        <v>474</v>
      </c>
      <c r="F364" s="23" t="s">
        <v>449</v>
      </c>
      <c r="G364" s="2">
        <f>VLOOKUP(B364,'[1]Gửi Trang'!$B$2:G$431,6,0)</f>
        <v>22</v>
      </c>
      <c r="H364" s="15">
        <f>VLOOKUP(B364,'[1]Gửi Trang'!B$2:H$431,7,0)</f>
        <v>12430000</v>
      </c>
      <c r="I364" s="2">
        <v>50</v>
      </c>
      <c r="J364" s="49">
        <f>1900000*5*50%</f>
        <v>4750000</v>
      </c>
      <c r="K364" s="2">
        <v>22.5</v>
      </c>
      <c r="L364" s="44">
        <f t="shared" si="15"/>
        <v>2796750</v>
      </c>
      <c r="M364" s="2">
        <f t="shared" si="16"/>
        <v>72.5</v>
      </c>
      <c r="N364" s="45">
        <f t="shared" si="17"/>
        <v>7546750</v>
      </c>
    </row>
    <row r="365" spans="1:14" ht="21" customHeight="1" x14ac:dyDescent="0.25">
      <c r="A365" s="2">
        <v>361</v>
      </c>
      <c r="B365" s="2">
        <v>11171221</v>
      </c>
      <c r="C365" s="22" t="s">
        <v>388</v>
      </c>
      <c r="D365" s="23" t="s">
        <v>745</v>
      </c>
      <c r="E365" s="23" t="s">
        <v>330</v>
      </c>
      <c r="F365" s="23" t="s">
        <v>449</v>
      </c>
      <c r="G365" s="2">
        <f>VLOOKUP(B365,'[1]Gửi Trang'!$B$2:G$431,6,0)</f>
        <v>20</v>
      </c>
      <c r="H365" s="15">
        <f>VLOOKUP(B365,'[1]Gửi Trang'!B$2:H$431,7,0)</f>
        <v>10100000</v>
      </c>
      <c r="I365" s="2">
        <v>50</v>
      </c>
      <c r="J365" s="49">
        <f>1650000*5*50%</f>
        <v>4125000</v>
      </c>
      <c r="K365" s="2">
        <v>22.5</v>
      </c>
      <c r="L365" s="44">
        <f t="shared" si="15"/>
        <v>2272500</v>
      </c>
      <c r="M365" s="2">
        <f t="shared" si="16"/>
        <v>72.5</v>
      </c>
      <c r="N365" s="45">
        <f t="shared" si="17"/>
        <v>6397500</v>
      </c>
    </row>
    <row r="366" spans="1:14" ht="21" customHeight="1" x14ac:dyDescent="0.25">
      <c r="A366" s="2">
        <v>362</v>
      </c>
      <c r="B366" s="2">
        <v>11182156</v>
      </c>
      <c r="C366" s="22" t="s">
        <v>174</v>
      </c>
      <c r="D366" s="23" t="s">
        <v>47</v>
      </c>
      <c r="E366" s="43" t="s">
        <v>702</v>
      </c>
      <c r="F366" s="23" t="s">
        <v>449</v>
      </c>
      <c r="G366" s="2">
        <f>VLOOKUP(B366,'[1]Gửi Trang'!$B$2:G$431,6,0)</f>
        <v>18</v>
      </c>
      <c r="H366" s="15">
        <f>VLOOKUP(B366,'[1]Gửi Trang'!B$2:H$431,7,0)</f>
        <v>10170000</v>
      </c>
      <c r="I366" s="2">
        <v>50</v>
      </c>
      <c r="J366" s="49">
        <f>1900000*5*50%</f>
        <v>4750000</v>
      </c>
      <c r="K366" s="2">
        <v>22.5</v>
      </c>
      <c r="L366" s="44">
        <f t="shared" si="15"/>
        <v>2288250</v>
      </c>
      <c r="M366" s="2">
        <f t="shared" si="16"/>
        <v>72.5</v>
      </c>
      <c r="N366" s="45">
        <f t="shared" si="17"/>
        <v>7038250</v>
      </c>
    </row>
    <row r="367" spans="1:14" ht="21" customHeight="1" x14ac:dyDescent="0.25">
      <c r="A367" s="2">
        <v>363</v>
      </c>
      <c r="B367" s="2">
        <v>11184644</v>
      </c>
      <c r="C367" s="22" t="s">
        <v>389</v>
      </c>
      <c r="D367" s="23" t="s">
        <v>390</v>
      </c>
      <c r="E367" s="43" t="s">
        <v>702</v>
      </c>
      <c r="F367" s="23" t="s">
        <v>449</v>
      </c>
      <c r="G367" s="2">
        <f>VLOOKUP(B367,'[1]Gửi Trang'!$B$2:G$431,6,0)</f>
        <v>20</v>
      </c>
      <c r="H367" s="15">
        <f>VLOOKUP(B367,'[1]Gửi Trang'!B$2:H$431,7,0)</f>
        <v>11300000</v>
      </c>
      <c r="I367" s="2">
        <v>50</v>
      </c>
      <c r="J367" s="49">
        <f>1900000*5*50%</f>
        <v>4750000</v>
      </c>
      <c r="K367" s="2">
        <v>22.5</v>
      </c>
      <c r="L367" s="44">
        <f t="shared" si="15"/>
        <v>2542500</v>
      </c>
      <c r="M367" s="2">
        <f t="shared" si="16"/>
        <v>72.5</v>
      </c>
      <c r="N367" s="45">
        <f t="shared" si="17"/>
        <v>7292500</v>
      </c>
    </row>
    <row r="368" spans="1:14" ht="21" customHeight="1" x14ac:dyDescent="0.25">
      <c r="A368" s="2">
        <v>364</v>
      </c>
      <c r="B368" s="2">
        <v>11184980</v>
      </c>
      <c r="C368" s="22" t="s">
        <v>283</v>
      </c>
      <c r="D368" s="23" t="s">
        <v>391</v>
      </c>
      <c r="E368" s="43" t="s">
        <v>702</v>
      </c>
      <c r="F368" s="23" t="s">
        <v>449</v>
      </c>
      <c r="G368" s="2">
        <f>VLOOKUP(B368,'[1]Gửi Trang'!$B$2:G$431,6,0)</f>
        <v>22</v>
      </c>
      <c r="H368" s="15">
        <f>VLOOKUP(B368,'[1]Gửi Trang'!B$2:H$431,7,0)</f>
        <v>12430000</v>
      </c>
      <c r="I368" s="2">
        <v>50</v>
      </c>
      <c r="J368" s="49">
        <f>1900000*5*50%</f>
        <v>4750000</v>
      </c>
      <c r="K368" s="2">
        <v>22.5</v>
      </c>
      <c r="L368" s="44">
        <f t="shared" si="15"/>
        <v>2796750</v>
      </c>
      <c r="M368" s="2">
        <f t="shared" si="16"/>
        <v>72.5</v>
      </c>
      <c r="N368" s="45">
        <f t="shared" si="17"/>
        <v>7546750</v>
      </c>
    </row>
    <row r="369" spans="1:14" ht="21" customHeight="1" x14ac:dyDescent="0.25">
      <c r="A369" s="2">
        <v>365</v>
      </c>
      <c r="B369" s="2">
        <v>11173352</v>
      </c>
      <c r="C369" s="22" t="s">
        <v>392</v>
      </c>
      <c r="D369" s="23" t="s">
        <v>393</v>
      </c>
      <c r="E369" s="23" t="s">
        <v>376</v>
      </c>
      <c r="F369" s="23" t="s">
        <v>449</v>
      </c>
      <c r="G369" s="2">
        <f>VLOOKUP(B369,'[1]Gửi Trang'!$B$2:G$431,6,0)</f>
        <v>18</v>
      </c>
      <c r="H369" s="15">
        <f>VLOOKUP(B369,'[1]Gửi Trang'!B$2:H$431,7,0)</f>
        <v>7470000</v>
      </c>
      <c r="I369" s="2">
        <v>50</v>
      </c>
      <c r="J369" s="49">
        <f>1400000*5*50%</f>
        <v>3500000</v>
      </c>
      <c r="K369" s="2">
        <v>22.5</v>
      </c>
      <c r="L369" s="44">
        <f t="shared" si="15"/>
        <v>1680750</v>
      </c>
      <c r="M369" s="2">
        <f t="shared" si="16"/>
        <v>72.5</v>
      </c>
      <c r="N369" s="45">
        <f t="shared" si="17"/>
        <v>5180750</v>
      </c>
    </row>
    <row r="370" spans="1:14" ht="21" customHeight="1" x14ac:dyDescent="0.25">
      <c r="A370" s="2">
        <v>366</v>
      </c>
      <c r="B370" s="2">
        <v>11182901</v>
      </c>
      <c r="C370" s="22" t="s">
        <v>63</v>
      </c>
      <c r="D370" s="23" t="s">
        <v>394</v>
      </c>
      <c r="E370" s="43" t="s">
        <v>6</v>
      </c>
      <c r="F370" s="23" t="s">
        <v>449</v>
      </c>
      <c r="G370" s="2">
        <f>VLOOKUP(B370,'[1]Gửi Trang'!$B$2:G$431,6,0)</f>
        <v>23</v>
      </c>
      <c r="H370" s="15">
        <f>VLOOKUP(B370,'[1]Gửi Trang'!B$2:H$431,7,0)</f>
        <v>12995000</v>
      </c>
      <c r="I370" s="2">
        <v>50</v>
      </c>
      <c r="J370" s="49">
        <f>1900000*5*50%</f>
        <v>4750000</v>
      </c>
      <c r="K370" s="2">
        <v>22.5</v>
      </c>
      <c r="L370" s="44">
        <f t="shared" si="15"/>
        <v>2923875</v>
      </c>
      <c r="M370" s="2">
        <f t="shared" si="16"/>
        <v>72.5</v>
      </c>
      <c r="N370" s="45">
        <f t="shared" si="17"/>
        <v>7673875</v>
      </c>
    </row>
    <row r="371" spans="1:14" ht="21" customHeight="1" x14ac:dyDescent="0.25">
      <c r="A371" s="2">
        <v>367</v>
      </c>
      <c r="B371" s="2">
        <v>11185511</v>
      </c>
      <c r="C371" s="22" t="s">
        <v>395</v>
      </c>
      <c r="D371" s="23" t="s">
        <v>396</v>
      </c>
      <c r="E371" s="23" t="s">
        <v>330</v>
      </c>
      <c r="F371" s="23" t="s">
        <v>449</v>
      </c>
      <c r="G371" s="2">
        <f>VLOOKUP(B371,'[1]Gửi Trang'!$B$2:G$431,6,0)</f>
        <v>16</v>
      </c>
      <c r="H371" s="15">
        <f>VLOOKUP(B371,'[1]Gửi Trang'!B$2:H$431,7,0)</f>
        <v>8080000</v>
      </c>
      <c r="I371" s="2">
        <v>50</v>
      </c>
      <c r="J371" s="49">
        <f t="shared" ref="J371:J376" si="18">1650000*5*50%</f>
        <v>4125000</v>
      </c>
      <c r="K371" s="2">
        <v>22.5</v>
      </c>
      <c r="L371" s="44">
        <f t="shared" si="15"/>
        <v>1818000</v>
      </c>
      <c r="M371" s="2">
        <f t="shared" si="16"/>
        <v>72.5</v>
      </c>
      <c r="N371" s="45">
        <f t="shared" si="17"/>
        <v>5943000</v>
      </c>
    </row>
    <row r="372" spans="1:14" ht="21" customHeight="1" x14ac:dyDescent="0.25">
      <c r="A372" s="2">
        <v>368</v>
      </c>
      <c r="B372" s="2">
        <v>11184641</v>
      </c>
      <c r="C372" s="22" t="s">
        <v>397</v>
      </c>
      <c r="D372" s="23" t="s">
        <v>161</v>
      </c>
      <c r="E372" s="23" t="s">
        <v>700</v>
      </c>
      <c r="F372" s="23" t="s">
        <v>449</v>
      </c>
      <c r="G372" s="2">
        <f>VLOOKUP(B372,'[1]Gửi Trang'!$B$2:G$431,6,0)</f>
        <v>24</v>
      </c>
      <c r="H372" s="15">
        <f>VLOOKUP(B372,'[1]Gửi Trang'!B$2:H$431,7,0)</f>
        <v>12120000</v>
      </c>
      <c r="I372" s="2">
        <v>50</v>
      </c>
      <c r="J372" s="49">
        <f t="shared" si="18"/>
        <v>4125000</v>
      </c>
      <c r="K372" s="2">
        <v>22.5</v>
      </c>
      <c r="L372" s="44">
        <f t="shared" si="15"/>
        <v>2727000</v>
      </c>
      <c r="M372" s="2">
        <f t="shared" si="16"/>
        <v>72.5</v>
      </c>
      <c r="N372" s="45">
        <f t="shared" si="17"/>
        <v>6852000</v>
      </c>
    </row>
    <row r="373" spans="1:14" ht="21" customHeight="1" x14ac:dyDescent="0.25">
      <c r="A373" s="2">
        <v>369</v>
      </c>
      <c r="B373" s="2">
        <v>11185602</v>
      </c>
      <c r="C373" s="22" t="s">
        <v>399</v>
      </c>
      <c r="D373" s="23" t="s">
        <v>360</v>
      </c>
      <c r="E373" s="23" t="s">
        <v>474</v>
      </c>
      <c r="F373" s="23" t="s">
        <v>449</v>
      </c>
      <c r="G373" s="2">
        <f>VLOOKUP(B373,'[1]Gửi Trang'!$B$2:G$431,6,0)</f>
        <v>19</v>
      </c>
      <c r="H373" s="15">
        <f>VLOOKUP(B373,'[1]Gửi Trang'!B$2:H$431,7,0)</f>
        <v>9595000</v>
      </c>
      <c r="I373" s="2">
        <v>50</v>
      </c>
      <c r="J373" s="49">
        <f t="shared" si="18"/>
        <v>4125000</v>
      </c>
      <c r="K373" s="2">
        <v>22.5</v>
      </c>
      <c r="L373" s="44">
        <f t="shared" si="15"/>
        <v>2158875</v>
      </c>
      <c r="M373" s="2">
        <f t="shared" si="16"/>
        <v>72.5</v>
      </c>
      <c r="N373" s="45">
        <f t="shared" si="17"/>
        <v>6283875</v>
      </c>
    </row>
    <row r="374" spans="1:14" ht="21" customHeight="1" x14ac:dyDescent="0.25">
      <c r="A374" s="2">
        <v>370</v>
      </c>
      <c r="B374" s="2">
        <v>11180340</v>
      </c>
      <c r="C374" s="22" t="s">
        <v>402</v>
      </c>
      <c r="D374" s="23" t="s">
        <v>403</v>
      </c>
      <c r="E374" s="23" t="s">
        <v>474</v>
      </c>
      <c r="F374" s="23" t="s">
        <v>449</v>
      </c>
      <c r="G374" s="2">
        <f>VLOOKUP(B374,'[1]Gửi Trang'!$B$2:G$431,6,0)</f>
        <v>21</v>
      </c>
      <c r="H374" s="15">
        <f>VLOOKUP(B374,'[1]Gửi Trang'!B$2:H$431,7,0)</f>
        <v>10605000</v>
      </c>
      <c r="I374" s="2">
        <v>50</v>
      </c>
      <c r="J374" s="49">
        <f t="shared" si="18"/>
        <v>4125000</v>
      </c>
      <c r="K374" s="2">
        <v>22.5</v>
      </c>
      <c r="L374" s="44">
        <f t="shared" si="15"/>
        <v>2386125</v>
      </c>
      <c r="M374" s="2">
        <f t="shared" si="16"/>
        <v>72.5</v>
      </c>
      <c r="N374" s="45">
        <f t="shared" si="17"/>
        <v>6511125</v>
      </c>
    </row>
    <row r="375" spans="1:14" ht="21" customHeight="1" x14ac:dyDescent="0.25">
      <c r="A375" s="2">
        <v>371</v>
      </c>
      <c r="B375" s="2">
        <v>11180935</v>
      </c>
      <c r="C375" s="22" t="s">
        <v>404</v>
      </c>
      <c r="D375" s="23" t="s">
        <v>405</v>
      </c>
      <c r="E375" s="23" t="s">
        <v>40</v>
      </c>
      <c r="F375" s="23" t="s">
        <v>449</v>
      </c>
      <c r="G375" s="2">
        <f>VLOOKUP(B375,'[1]Gửi Trang'!$B$2:G$431,6,0)</f>
        <v>15</v>
      </c>
      <c r="H375" s="15">
        <f>VLOOKUP(B375,'[1]Gửi Trang'!B$2:H$431,7,0)</f>
        <v>7575000</v>
      </c>
      <c r="I375" s="2">
        <v>50</v>
      </c>
      <c r="J375" s="49">
        <f t="shared" si="18"/>
        <v>4125000</v>
      </c>
      <c r="K375" s="2">
        <v>22.5</v>
      </c>
      <c r="L375" s="44">
        <f t="shared" si="15"/>
        <v>1704375</v>
      </c>
      <c r="M375" s="2">
        <f t="shared" si="16"/>
        <v>72.5</v>
      </c>
      <c r="N375" s="45">
        <f t="shared" si="17"/>
        <v>5829375</v>
      </c>
    </row>
    <row r="376" spans="1:14" ht="21" customHeight="1" x14ac:dyDescent="0.25">
      <c r="A376" s="2">
        <v>372</v>
      </c>
      <c r="B376" s="2">
        <v>11182879</v>
      </c>
      <c r="C376" s="22" t="s">
        <v>299</v>
      </c>
      <c r="D376" s="23" t="s">
        <v>408</v>
      </c>
      <c r="E376" s="23" t="s">
        <v>69</v>
      </c>
      <c r="F376" s="23" t="s">
        <v>449</v>
      </c>
      <c r="G376" s="2">
        <f>VLOOKUP(B376,'[1]Gửi Trang'!$B$2:G$431,6,0)</f>
        <v>19</v>
      </c>
      <c r="H376" s="15">
        <f>VLOOKUP(B376,'[1]Gửi Trang'!B$2:H$431,7,0)</f>
        <v>9595000</v>
      </c>
      <c r="I376" s="2">
        <v>50</v>
      </c>
      <c r="J376" s="49">
        <f t="shared" si="18"/>
        <v>4125000</v>
      </c>
      <c r="K376" s="2">
        <v>22.5</v>
      </c>
      <c r="L376" s="44">
        <f t="shared" si="15"/>
        <v>2158875</v>
      </c>
      <c r="M376" s="2">
        <f t="shared" si="16"/>
        <v>72.5</v>
      </c>
      <c r="N376" s="45">
        <f t="shared" si="17"/>
        <v>6283875</v>
      </c>
    </row>
    <row r="377" spans="1:14" ht="21" customHeight="1" x14ac:dyDescent="0.25">
      <c r="A377" s="2">
        <v>373</v>
      </c>
      <c r="B377" s="2">
        <v>11186294</v>
      </c>
      <c r="C377" s="22" t="s">
        <v>71</v>
      </c>
      <c r="D377" s="23" t="s">
        <v>413</v>
      </c>
      <c r="E377" s="23" t="s">
        <v>474</v>
      </c>
      <c r="F377" s="23" t="s">
        <v>449</v>
      </c>
      <c r="G377" s="2">
        <f>VLOOKUP(B377,'[1]Gửi Trang'!$B$2:G$431,6,0)</f>
        <v>19</v>
      </c>
      <c r="H377" s="15">
        <f>VLOOKUP(B377,'[1]Gửi Trang'!B$2:H$431,7,0)</f>
        <v>10735000</v>
      </c>
      <c r="I377" s="2">
        <v>50</v>
      </c>
      <c r="J377" s="49">
        <f>1900000*5*50%</f>
        <v>4750000</v>
      </c>
      <c r="K377" s="2">
        <v>22.5</v>
      </c>
      <c r="L377" s="44">
        <f t="shared" si="15"/>
        <v>2415375</v>
      </c>
      <c r="M377" s="2">
        <f t="shared" si="16"/>
        <v>72.5</v>
      </c>
      <c r="N377" s="45">
        <f t="shared" si="17"/>
        <v>7165375</v>
      </c>
    </row>
    <row r="378" spans="1:14" ht="21" customHeight="1" x14ac:dyDescent="0.25">
      <c r="A378" s="2">
        <v>374</v>
      </c>
      <c r="B378" s="2">
        <v>11186217</v>
      </c>
      <c r="C378" s="22" t="s">
        <v>414</v>
      </c>
      <c r="D378" s="23" t="s">
        <v>109</v>
      </c>
      <c r="E378" s="43" t="s">
        <v>702</v>
      </c>
      <c r="F378" s="23" t="s">
        <v>449</v>
      </c>
      <c r="G378" s="2">
        <f>VLOOKUP(B378,'[1]Gửi Trang'!$B$2:G$431,6,0)</f>
        <v>18</v>
      </c>
      <c r="H378" s="15">
        <f>VLOOKUP(B378,'[1]Gửi Trang'!B$2:H$431,7,0)</f>
        <v>10170000</v>
      </c>
      <c r="I378" s="2">
        <v>50</v>
      </c>
      <c r="J378" s="49">
        <f>1900000*5*50%</f>
        <v>4750000</v>
      </c>
      <c r="K378" s="2">
        <v>22.5</v>
      </c>
      <c r="L378" s="44">
        <f t="shared" si="15"/>
        <v>2288250</v>
      </c>
      <c r="M378" s="2">
        <f t="shared" si="16"/>
        <v>72.5</v>
      </c>
      <c r="N378" s="45">
        <f t="shared" si="17"/>
        <v>7038250</v>
      </c>
    </row>
    <row r="379" spans="1:14" ht="21" customHeight="1" x14ac:dyDescent="0.25">
      <c r="A379" s="2">
        <v>375</v>
      </c>
      <c r="B379" s="2">
        <v>11183682</v>
      </c>
      <c r="C379" s="22" t="s">
        <v>415</v>
      </c>
      <c r="D379" s="23" t="s">
        <v>250</v>
      </c>
      <c r="E379" s="23" t="s">
        <v>416</v>
      </c>
      <c r="F379" s="23" t="s">
        <v>449</v>
      </c>
      <c r="G379" s="2">
        <f>VLOOKUP(B379,'[1]Gửi Trang'!$B$2:G$431,6,0)</f>
        <v>18</v>
      </c>
      <c r="H379" s="15">
        <f>VLOOKUP(B379,'[1]Gửi Trang'!B$2:H$431,7,0)</f>
        <v>9090000</v>
      </c>
      <c r="I379" s="2">
        <v>50</v>
      </c>
      <c r="J379" s="49">
        <f>1650000*5*50%</f>
        <v>4125000</v>
      </c>
      <c r="K379" s="2">
        <v>22.5</v>
      </c>
      <c r="L379" s="44">
        <f t="shared" si="15"/>
        <v>2045250</v>
      </c>
      <c r="M379" s="2">
        <f t="shared" si="16"/>
        <v>72.5</v>
      </c>
      <c r="N379" s="45">
        <f t="shared" si="17"/>
        <v>6170250</v>
      </c>
    </row>
    <row r="380" spans="1:14" ht="21" customHeight="1" x14ac:dyDescent="0.25">
      <c r="A380" s="2">
        <v>376</v>
      </c>
      <c r="B380" s="2">
        <v>11194082</v>
      </c>
      <c r="C380" s="22" t="s">
        <v>419</v>
      </c>
      <c r="D380" s="23" t="s">
        <v>420</v>
      </c>
      <c r="E380" s="43" t="s">
        <v>3</v>
      </c>
      <c r="F380" s="23" t="s">
        <v>449</v>
      </c>
      <c r="G380" s="2">
        <f>VLOOKUP(B380,'[1]Gửi Trang'!$B$2:G$431,6,0)</f>
        <v>19</v>
      </c>
      <c r="H380" s="15">
        <f>VLOOKUP(B380,'[1]Gửi Trang'!B$2:H$431,7,0)</f>
        <v>9595000</v>
      </c>
      <c r="I380" s="2">
        <v>50</v>
      </c>
      <c r="J380" s="49">
        <f>1650000*5*50%</f>
        <v>4125000</v>
      </c>
      <c r="K380" s="2">
        <v>22.5</v>
      </c>
      <c r="L380" s="44">
        <f t="shared" si="15"/>
        <v>2158875</v>
      </c>
      <c r="M380" s="2">
        <f t="shared" si="16"/>
        <v>72.5</v>
      </c>
      <c r="N380" s="45">
        <f t="shared" si="17"/>
        <v>6283875</v>
      </c>
    </row>
    <row r="381" spans="1:14" ht="21" customHeight="1" x14ac:dyDescent="0.25">
      <c r="A381" s="2">
        <v>377</v>
      </c>
      <c r="B381" s="2">
        <v>11193674</v>
      </c>
      <c r="C381" s="22" t="s">
        <v>421</v>
      </c>
      <c r="D381" s="23" t="s">
        <v>422</v>
      </c>
      <c r="E381" s="23" t="s">
        <v>330</v>
      </c>
      <c r="F381" s="23" t="s">
        <v>449</v>
      </c>
      <c r="G381" s="2">
        <f>VLOOKUP(B381,'[1]Gửi Trang'!$B$2:G$431,6,0)</f>
        <v>17</v>
      </c>
      <c r="H381" s="15">
        <f>VLOOKUP(B381,'[1]Gửi Trang'!B$2:H$431,7,0)</f>
        <v>8585000</v>
      </c>
      <c r="I381" s="2">
        <v>50</v>
      </c>
      <c r="J381" s="49">
        <f>1650000*5*50%</f>
        <v>4125000</v>
      </c>
      <c r="K381" s="2">
        <v>22.5</v>
      </c>
      <c r="L381" s="44">
        <f t="shared" si="15"/>
        <v>1931625</v>
      </c>
      <c r="M381" s="2">
        <f t="shared" si="16"/>
        <v>72.5</v>
      </c>
      <c r="N381" s="45">
        <f t="shared" si="17"/>
        <v>6056625</v>
      </c>
    </row>
    <row r="382" spans="1:14" ht="21" customHeight="1" x14ac:dyDescent="0.25">
      <c r="A382" s="2">
        <v>378</v>
      </c>
      <c r="B382" s="2">
        <v>11195041</v>
      </c>
      <c r="C382" s="22" t="s">
        <v>425</v>
      </c>
      <c r="D382" s="23" t="s">
        <v>426</v>
      </c>
      <c r="E382" s="43" t="s">
        <v>702</v>
      </c>
      <c r="F382" s="23" t="s">
        <v>449</v>
      </c>
      <c r="G382" s="2">
        <f>VLOOKUP(B382,'[1]Gửi Trang'!$B$2:G$431,6,0)</f>
        <v>18</v>
      </c>
      <c r="H382" s="15">
        <f>VLOOKUP(B382,'[1]Gửi Trang'!B$2:H$431,7,0)</f>
        <v>10170000</v>
      </c>
      <c r="I382" s="2">
        <v>50</v>
      </c>
      <c r="J382" s="49">
        <f>1900000*5*50%</f>
        <v>4750000</v>
      </c>
      <c r="K382" s="2">
        <v>22.5</v>
      </c>
      <c r="L382" s="44">
        <f t="shared" si="15"/>
        <v>2288250</v>
      </c>
      <c r="M382" s="2">
        <f t="shared" si="16"/>
        <v>72.5</v>
      </c>
      <c r="N382" s="45">
        <f t="shared" si="17"/>
        <v>7038250</v>
      </c>
    </row>
    <row r="383" spans="1:14" ht="21" customHeight="1" x14ac:dyDescent="0.25">
      <c r="A383" s="2">
        <v>379</v>
      </c>
      <c r="B383" s="2">
        <v>11192724</v>
      </c>
      <c r="C383" s="22" t="s">
        <v>429</v>
      </c>
      <c r="D383" s="23" t="s">
        <v>430</v>
      </c>
      <c r="E383" s="23" t="s">
        <v>474</v>
      </c>
      <c r="F383" s="23" t="s">
        <v>449</v>
      </c>
      <c r="G383" s="2">
        <f>VLOOKUP(B383,'[1]Gửi Trang'!$B$2:G$431,6,0)</f>
        <v>17</v>
      </c>
      <c r="H383" s="15">
        <f>VLOOKUP(B383,'[1]Gửi Trang'!B$2:H$431,7,0)</f>
        <v>8585000</v>
      </c>
      <c r="I383" s="2">
        <v>50</v>
      </c>
      <c r="J383" s="49">
        <f>1650000*5*50%</f>
        <v>4125000</v>
      </c>
      <c r="K383" s="2">
        <v>22.5</v>
      </c>
      <c r="L383" s="44">
        <f t="shared" si="15"/>
        <v>1931625</v>
      </c>
      <c r="M383" s="2">
        <f t="shared" si="16"/>
        <v>72.5</v>
      </c>
      <c r="N383" s="45">
        <f t="shared" si="17"/>
        <v>6056625</v>
      </c>
    </row>
    <row r="384" spans="1:14" ht="21" customHeight="1" x14ac:dyDescent="0.25">
      <c r="A384" s="2">
        <v>380</v>
      </c>
      <c r="B384" s="2">
        <v>11196262</v>
      </c>
      <c r="C384" s="22" t="s">
        <v>27</v>
      </c>
      <c r="D384" s="23" t="s">
        <v>339</v>
      </c>
      <c r="E384" s="43" t="s">
        <v>8</v>
      </c>
      <c r="F384" s="23" t="s">
        <v>449</v>
      </c>
      <c r="G384" s="2">
        <f>VLOOKUP(B384,'[1]Gửi Trang'!$B$2:G$431,6,0)</f>
        <v>22</v>
      </c>
      <c r="H384" s="15">
        <f>VLOOKUP(B384,'[1]Gửi Trang'!B$2:H$431,7,0)</f>
        <v>11110000</v>
      </c>
      <c r="I384" s="2">
        <v>50</v>
      </c>
      <c r="J384" s="49">
        <f>1650000*5*50%</f>
        <v>4125000</v>
      </c>
      <c r="K384" s="2">
        <v>22.5</v>
      </c>
      <c r="L384" s="44">
        <f t="shared" si="15"/>
        <v>2499750</v>
      </c>
      <c r="M384" s="2">
        <f t="shared" si="16"/>
        <v>72.5</v>
      </c>
      <c r="N384" s="45">
        <f t="shared" si="17"/>
        <v>6624750</v>
      </c>
    </row>
    <row r="385" spans="1:14" ht="21" customHeight="1" x14ac:dyDescent="0.25">
      <c r="A385" s="2">
        <v>381</v>
      </c>
      <c r="B385" s="2">
        <v>11194081</v>
      </c>
      <c r="C385" s="22" t="s">
        <v>419</v>
      </c>
      <c r="D385" s="23" t="s">
        <v>24</v>
      </c>
      <c r="E385" s="43" t="s">
        <v>702</v>
      </c>
      <c r="F385" s="23" t="s">
        <v>449</v>
      </c>
      <c r="G385" s="2">
        <f>VLOOKUP(B385,'[1]Gửi Trang'!$B$2:G$431,6,0)</f>
        <v>16</v>
      </c>
      <c r="H385" s="15">
        <f>VLOOKUP(B385,'[1]Gửi Trang'!B$2:H$431,7,0)</f>
        <v>9040000</v>
      </c>
      <c r="I385" s="2">
        <v>50</v>
      </c>
      <c r="J385" s="49">
        <f>1900000*5*50%</f>
        <v>4750000</v>
      </c>
      <c r="K385" s="2">
        <v>22.5</v>
      </c>
      <c r="L385" s="44">
        <f t="shared" si="15"/>
        <v>2034000</v>
      </c>
      <c r="M385" s="2">
        <f t="shared" si="16"/>
        <v>72.5</v>
      </c>
      <c r="N385" s="45">
        <f t="shared" si="17"/>
        <v>6784000</v>
      </c>
    </row>
    <row r="386" spans="1:14" ht="21" customHeight="1" x14ac:dyDescent="0.25">
      <c r="A386" s="2">
        <v>382</v>
      </c>
      <c r="B386" s="2">
        <v>11193985</v>
      </c>
      <c r="C386" s="22" t="s">
        <v>431</v>
      </c>
      <c r="D386" s="23" t="s">
        <v>432</v>
      </c>
      <c r="E386" s="23" t="s">
        <v>69</v>
      </c>
      <c r="F386" s="23" t="s">
        <v>449</v>
      </c>
      <c r="G386" s="2">
        <f>VLOOKUP(B386,'[1]Gửi Trang'!$B$2:G$431,6,0)</f>
        <v>16</v>
      </c>
      <c r="H386" s="15">
        <f>VLOOKUP(B386,'[1]Gửi Trang'!B$2:H$431,7,0)</f>
        <v>8080000</v>
      </c>
      <c r="I386" s="2">
        <v>50</v>
      </c>
      <c r="J386" s="49">
        <f>1650000*5*50%</f>
        <v>4125000</v>
      </c>
      <c r="K386" s="2">
        <v>22.5</v>
      </c>
      <c r="L386" s="44">
        <f t="shared" si="15"/>
        <v>1818000</v>
      </c>
      <c r="M386" s="2">
        <f t="shared" si="16"/>
        <v>72.5</v>
      </c>
      <c r="N386" s="45">
        <f t="shared" si="17"/>
        <v>5943000</v>
      </c>
    </row>
    <row r="387" spans="1:14" ht="21" customHeight="1" x14ac:dyDescent="0.25">
      <c r="A387" s="2">
        <v>383</v>
      </c>
      <c r="B387" s="2">
        <v>11192689</v>
      </c>
      <c r="C387" s="22" t="s">
        <v>433</v>
      </c>
      <c r="D387" s="23" t="s">
        <v>434</v>
      </c>
      <c r="E387" s="23" t="s">
        <v>376</v>
      </c>
      <c r="F387" s="23" t="s">
        <v>449</v>
      </c>
      <c r="G387" s="2">
        <f>VLOOKUP(B387,'[1]Gửi Trang'!$B$2:G$431,6,0)</f>
        <v>16</v>
      </c>
      <c r="H387" s="15">
        <f>VLOOKUP(B387,'[1]Gửi Trang'!B$2:H$431,7,0)</f>
        <v>6640000</v>
      </c>
      <c r="I387" s="2">
        <v>50</v>
      </c>
      <c r="J387" s="49">
        <f>1400000*5*50%</f>
        <v>3500000</v>
      </c>
      <c r="K387" s="2">
        <v>22.5</v>
      </c>
      <c r="L387" s="44">
        <f t="shared" si="15"/>
        <v>1494000</v>
      </c>
      <c r="M387" s="2">
        <f t="shared" si="16"/>
        <v>72.5</v>
      </c>
      <c r="N387" s="45">
        <f t="shared" si="17"/>
        <v>4994000</v>
      </c>
    </row>
    <row r="388" spans="1:14" ht="21" customHeight="1" x14ac:dyDescent="0.25">
      <c r="A388" s="2">
        <v>384</v>
      </c>
      <c r="B388" s="2">
        <v>11191741</v>
      </c>
      <c r="C388" s="22" t="s">
        <v>435</v>
      </c>
      <c r="D388" s="23" t="s">
        <v>436</v>
      </c>
      <c r="E388" s="23" t="s">
        <v>469</v>
      </c>
      <c r="F388" s="23" t="s">
        <v>449</v>
      </c>
      <c r="G388" s="2">
        <f>VLOOKUP(B388,'[1]Gửi Trang'!$B$2:G$431,6,0)</f>
        <v>16</v>
      </c>
      <c r="H388" s="15">
        <f>VLOOKUP(B388,'[1]Gửi Trang'!B$2:H$431,7,0)</f>
        <v>8080000</v>
      </c>
      <c r="I388" s="2">
        <v>50</v>
      </c>
      <c r="J388" s="49">
        <f>1650000*5*50%</f>
        <v>4125000</v>
      </c>
      <c r="K388" s="2">
        <v>22.5</v>
      </c>
      <c r="L388" s="44">
        <f t="shared" ref="L388:L394" si="19">H388*K388/100</f>
        <v>1818000</v>
      </c>
      <c r="M388" s="2">
        <f t="shared" si="16"/>
        <v>72.5</v>
      </c>
      <c r="N388" s="45">
        <f t="shared" si="17"/>
        <v>5943000</v>
      </c>
    </row>
    <row r="389" spans="1:14" ht="21" customHeight="1" x14ac:dyDescent="0.25">
      <c r="A389" s="2">
        <v>385</v>
      </c>
      <c r="B389" s="2">
        <v>11194383</v>
      </c>
      <c r="C389" s="22" t="s">
        <v>437</v>
      </c>
      <c r="D389" s="23" t="s">
        <v>438</v>
      </c>
      <c r="E389" s="23" t="s">
        <v>40</v>
      </c>
      <c r="F389" s="23" t="s">
        <v>449</v>
      </c>
      <c r="G389" s="2">
        <f>VLOOKUP(B389,'[1]Gửi Trang'!$B$2:G$431,6,0)</f>
        <v>17</v>
      </c>
      <c r="H389" s="15">
        <f>VLOOKUP(B389,'[1]Gửi Trang'!B$2:H$431,7,0)</f>
        <v>9605000</v>
      </c>
      <c r="I389" s="2">
        <v>50</v>
      </c>
      <c r="J389" s="49">
        <f>1900000*5*50%</f>
        <v>4750000</v>
      </c>
      <c r="K389" s="2">
        <v>22.5</v>
      </c>
      <c r="L389" s="44">
        <f t="shared" si="19"/>
        <v>2161125</v>
      </c>
      <c r="M389" s="2">
        <f t="shared" ref="M389:M394" si="20">I389+K389</f>
        <v>72.5</v>
      </c>
      <c r="N389" s="45">
        <f t="shared" ref="N389:N394" si="21">J389+L389</f>
        <v>6911125</v>
      </c>
    </row>
    <row r="390" spans="1:14" ht="21" customHeight="1" x14ac:dyDescent="0.25">
      <c r="A390" s="2">
        <v>386</v>
      </c>
      <c r="B390" s="2">
        <v>11192966</v>
      </c>
      <c r="C390" s="23" t="s">
        <v>443</v>
      </c>
      <c r="D390" s="23" t="s">
        <v>444</v>
      </c>
      <c r="E390" s="23" t="s">
        <v>445</v>
      </c>
      <c r="F390" s="23" t="s">
        <v>449</v>
      </c>
      <c r="G390" s="2">
        <f>VLOOKUP(B390,'[1]Gửi Trang'!$B$2:G$431,6,0)</f>
        <v>16</v>
      </c>
      <c r="H390" s="15">
        <f>VLOOKUP(B390,'[1]Gửi Trang'!B$2:H$431,7,0)</f>
        <v>8080000</v>
      </c>
      <c r="I390" s="2">
        <v>50</v>
      </c>
      <c r="J390" s="49">
        <f>1650000*5*50%</f>
        <v>4125000</v>
      </c>
      <c r="K390" s="2">
        <v>22.5</v>
      </c>
      <c r="L390" s="44">
        <f t="shared" si="19"/>
        <v>1818000</v>
      </c>
      <c r="M390" s="2">
        <f t="shared" si="20"/>
        <v>72.5</v>
      </c>
      <c r="N390" s="45">
        <f t="shared" si="21"/>
        <v>5943000</v>
      </c>
    </row>
    <row r="391" spans="1:14" ht="21" customHeight="1" x14ac:dyDescent="0.25">
      <c r="A391" s="2">
        <v>387</v>
      </c>
      <c r="B391" s="2">
        <v>11171034</v>
      </c>
      <c r="C391" s="23" t="s">
        <v>218</v>
      </c>
      <c r="D391" s="23" t="s">
        <v>219</v>
      </c>
      <c r="E391" s="23" t="s">
        <v>376</v>
      </c>
      <c r="F391" s="23" t="s">
        <v>449</v>
      </c>
      <c r="G391" s="2">
        <f>VLOOKUP(B391,'[1]Gửi Trang'!$B$2:G$431,6,0)</f>
        <v>21</v>
      </c>
      <c r="H391" s="15">
        <f>VLOOKUP(B391,'[1]Gửi Trang'!B$2:H$431,7,0)</f>
        <v>9615000</v>
      </c>
      <c r="I391" s="2">
        <v>50</v>
      </c>
      <c r="J391" s="49">
        <f>1400000*5*50%</f>
        <v>3500000</v>
      </c>
      <c r="K391" s="2">
        <v>22.5</v>
      </c>
      <c r="L391" s="44">
        <f t="shared" si="19"/>
        <v>2163375</v>
      </c>
      <c r="M391" s="2">
        <f t="shared" si="20"/>
        <v>72.5</v>
      </c>
      <c r="N391" s="45">
        <f t="shared" si="21"/>
        <v>5663375</v>
      </c>
    </row>
    <row r="392" spans="1:14" ht="21" customHeight="1" x14ac:dyDescent="0.25">
      <c r="A392" s="2">
        <v>388</v>
      </c>
      <c r="B392" s="2">
        <v>11182421</v>
      </c>
      <c r="C392" s="22" t="s">
        <v>450</v>
      </c>
      <c r="D392" s="23" t="s">
        <v>451</v>
      </c>
      <c r="E392" s="23" t="s">
        <v>700</v>
      </c>
      <c r="F392" s="23" t="s">
        <v>449</v>
      </c>
      <c r="G392" s="2">
        <f>VLOOKUP(B392,'[1]Gửi Trang'!$B$2:G$431,6,0)</f>
        <v>21</v>
      </c>
      <c r="H392" s="15">
        <f>VLOOKUP(B392,'[1]Gửi Trang'!B$2:H$431,7,0)</f>
        <v>10605000</v>
      </c>
      <c r="I392" s="2">
        <v>50</v>
      </c>
      <c r="J392" s="49">
        <f>1650000*5*50%</f>
        <v>4125000</v>
      </c>
      <c r="K392" s="2">
        <v>22.5</v>
      </c>
      <c r="L392" s="44">
        <f t="shared" si="19"/>
        <v>2386125</v>
      </c>
      <c r="M392" s="2">
        <f t="shared" si="20"/>
        <v>72.5</v>
      </c>
      <c r="N392" s="45">
        <f t="shared" si="21"/>
        <v>6511125</v>
      </c>
    </row>
    <row r="393" spans="1:14" ht="21" customHeight="1" x14ac:dyDescent="0.25">
      <c r="A393" s="2">
        <v>389</v>
      </c>
      <c r="B393" s="2">
        <v>11174316</v>
      </c>
      <c r="C393" s="22" t="s">
        <v>156</v>
      </c>
      <c r="D393" s="23" t="s">
        <v>452</v>
      </c>
      <c r="E393" s="23" t="s">
        <v>376</v>
      </c>
      <c r="F393" s="23" t="s">
        <v>449</v>
      </c>
      <c r="G393" s="2">
        <f>VLOOKUP(B393,'[1]Gửi Trang'!$B$2:G$431,6,0)</f>
        <v>19</v>
      </c>
      <c r="H393" s="15">
        <f>VLOOKUP(B393,'[1]Gửi Trang'!B$2:H$431,7,0)</f>
        <v>7885000</v>
      </c>
      <c r="I393" s="2">
        <v>50</v>
      </c>
      <c r="J393" s="49">
        <f>1400000*5*50%</f>
        <v>3500000</v>
      </c>
      <c r="K393" s="2">
        <v>22.5</v>
      </c>
      <c r="L393" s="44">
        <f t="shared" si="19"/>
        <v>1774125</v>
      </c>
      <c r="M393" s="2">
        <f t="shared" si="20"/>
        <v>72.5</v>
      </c>
      <c r="N393" s="45">
        <f t="shared" si="21"/>
        <v>5274125</v>
      </c>
    </row>
    <row r="394" spans="1:14" ht="21" customHeight="1" x14ac:dyDescent="0.25">
      <c r="A394" s="2">
        <v>390</v>
      </c>
      <c r="B394" s="2">
        <v>11191153</v>
      </c>
      <c r="C394" s="22" t="s">
        <v>134</v>
      </c>
      <c r="D394" s="23" t="s">
        <v>453</v>
      </c>
      <c r="E394" s="23" t="s">
        <v>97</v>
      </c>
      <c r="F394" s="23" t="s">
        <v>449</v>
      </c>
      <c r="G394" s="2">
        <f>VLOOKUP(B394,'[1]Gửi Trang'!$B$2:G$431,6,0)</f>
        <v>17</v>
      </c>
      <c r="H394" s="15">
        <f>VLOOKUP(B394,'[1]Gửi Trang'!B$2:H$431,7,0)</f>
        <v>7055000</v>
      </c>
      <c r="I394" s="2">
        <v>50</v>
      </c>
      <c r="J394" s="49">
        <f>1400000*5*50%</f>
        <v>3500000</v>
      </c>
      <c r="K394" s="2">
        <v>22.5</v>
      </c>
      <c r="L394" s="44">
        <f t="shared" si="19"/>
        <v>1587375</v>
      </c>
      <c r="M394" s="2">
        <f t="shared" si="20"/>
        <v>72.5</v>
      </c>
      <c r="N394" s="45">
        <f t="shared" si="21"/>
        <v>5087375</v>
      </c>
    </row>
    <row r="395" spans="1:14" s="34" customFormat="1" x14ac:dyDescent="0.25">
      <c r="B395" s="35"/>
      <c r="D395" s="36"/>
      <c r="E395" s="36"/>
      <c r="F395" s="36"/>
      <c r="G395" s="35"/>
      <c r="H395" s="35"/>
      <c r="I395" s="35"/>
      <c r="J395" s="36"/>
      <c r="L395" s="37"/>
      <c r="M395" s="35"/>
    </row>
    <row r="396" spans="1:14" s="34" customFormat="1" x14ac:dyDescent="0.25">
      <c r="B396" s="35"/>
      <c r="D396" s="36"/>
      <c r="E396" s="36"/>
      <c r="F396" s="36"/>
      <c r="G396" s="35"/>
      <c r="H396" s="35"/>
      <c r="I396" s="35"/>
      <c r="J396" s="36"/>
      <c r="L396" s="36"/>
      <c r="M396" s="35"/>
    </row>
    <row r="397" spans="1:14" s="34" customFormat="1" x14ac:dyDescent="0.25">
      <c r="B397" s="35"/>
      <c r="D397" s="36"/>
      <c r="E397" s="36"/>
      <c r="F397" s="36"/>
      <c r="G397" s="35"/>
      <c r="H397" s="35"/>
      <c r="I397" s="35"/>
      <c r="J397" s="36"/>
      <c r="L397" s="36"/>
      <c r="M397" s="35"/>
    </row>
    <row r="398" spans="1:14" s="34" customFormat="1" x14ac:dyDescent="0.25">
      <c r="B398" s="35"/>
      <c r="D398" s="36"/>
      <c r="E398" s="36"/>
      <c r="F398" s="36"/>
      <c r="G398" s="35"/>
      <c r="H398" s="35"/>
      <c r="I398" s="35"/>
      <c r="J398" s="36"/>
      <c r="L398" s="36"/>
      <c r="M398" s="35"/>
    </row>
    <row r="399" spans="1:14" s="34" customFormat="1" x14ac:dyDescent="0.25">
      <c r="B399" s="35"/>
      <c r="D399" s="36"/>
      <c r="E399" s="36"/>
      <c r="F399" s="36"/>
      <c r="G399" s="35"/>
      <c r="H399" s="35"/>
      <c r="I399" s="35"/>
      <c r="J399" s="36"/>
      <c r="L399" s="36"/>
      <c r="M399" s="35"/>
    </row>
    <row r="400" spans="1:14" s="34" customFormat="1" x14ac:dyDescent="0.25">
      <c r="B400" s="35"/>
      <c r="D400" s="36"/>
      <c r="E400" s="36"/>
      <c r="F400" s="36"/>
      <c r="G400" s="35"/>
      <c r="H400" s="35"/>
      <c r="I400" s="35"/>
      <c r="J400" s="36"/>
      <c r="L400" s="36"/>
      <c r="M400" s="38"/>
    </row>
    <row r="401" spans="2:16" s="34" customFormat="1" x14ac:dyDescent="0.25">
      <c r="B401" s="35"/>
      <c r="D401" s="36"/>
      <c r="E401" s="36"/>
      <c r="F401" s="36"/>
      <c r="G401" s="35"/>
      <c r="H401" s="35"/>
      <c r="I401" s="35"/>
      <c r="J401" s="36"/>
      <c r="L401" s="36"/>
      <c r="M401" s="35"/>
      <c r="P401" s="39"/>
    </row>
    <row r="402" spans="2:16" s="34" customFormat="1" x14ac:dyDescent="0.25">
      <c r="B402" s="35"/>
      <c r="D402" s="36"/>
      <c r="E402" s="36"/>
      <c r="F402" s="36"/>
      <c r="G402" s="35"/>
      <c r="H402" s="35"/>
      <c r="I402" s="35"/>
      <c r="J402" s="36"/>
      <c r="L402" s="36"/>
      <c r="M402" s="35"/>
    </row>
    <row r="403" spans="2:16" s="34" customFormat="1" x14ac:dyDescent="0.25">
      <c r="B403" s="35"/>
      <c r="D403" s="36"/>
      <c r="E403" s="36"/>
      <c r="F403" s="36"/>
      <c r="G403" s="35"/>
      <c r="H403" s="35"/>
      <c r="I403" s="35"/>
      <c r="J403" s="36"/>
      <c r="L403" s="36"/>
      <c r="M403" s="35"/>
    </row>
    <row r="404" spans="2:16" s="34" customFormat="1" x14ac:dyDescent="0.25">
      <c r="B404" s="35"/>
      <c r="D404" s="36"/>
      <c r="E404" s="36"/>
      <c r="F404" s="36"/>
      <c r="G404" s="35"/>
      <c r="H404" s="35"/>
      <c r="I404" s="35"/>
      <c r="J404" s="36"/>
      <c r="L404" s="36"/>
      <c r="M404" s="35"/>
    </row>
    <row r="405" spans="2:16" s="34" customFormat="1" x14ac:dyDescent="0.25">
      <c r="B405" s="35"/>
      <c r="D405" s="36"/>
      <c r="E405" s="36"/>
      <c r="F405" s="36"/>
      <c r="G405" s="35"/>
      <c r="H405" s="35"/>
      <c r="I405" s="35"/>
      <c r="J405" s="36"/>
      <c r="L405" s="36"/>
      <c r="M405" s="35"/>
    </row>
    <row r="406" spans="2:16" s="34" customFormat="1" x14ac:dyDescent="0.25">
      <c r="B406" s="35"/>
      <c r="D406" s="36"/>
      <c r="E406" s="36"/>
      <c r="F406" s="36"/>
      <c r="G406" s="35"/>
      <c r="H406" s="35"/>
      <c r="I406" s="35"/>
      <c r="J406" s="36"/>
      <c r="L406" s="36"/>
      <c r="M406" s="35"/>
    </row>
    <row r="407" spans="2:16" s="34" customFormat="1" x14ac:dyDescent="0.25">
      <c r="B407" s="35"/>
      <c r="D407" s="36"/>
      <c r="E407" s="36"/>
      <c r="F407" s="36"/>
      <c r="G407" s="35"/>
      <c r="H407" s="35"/>
      <c r="I407" s="35"/>
      <c r="J407" s="36"/>
      <c r="L407" s="36"/>
      <c r="M407" s="35"/>
    </row>
    <row r="408" spans="2:16" s="34" customFormat="1" x14ac:dyDescent="0.25">
      <c r="B408" s="35"/>
      <c r="D408" s="36"/>
      <c r="E408" s="36"/>
      <c r="F408" s="36"/>
      <c r="G408" s="35"/>
      <c r="H408" s="35"/>
      <c r="I408" s="35"/>
      <c r="J408" s="36"/>
      <c r="L408" s="36"/>
      <c r="M408" s="35"/>
    </row>
    <row r="409" spans="2:16" s="34" customFormat="1" x14ac:dyDescent="0.25">
      <c r="B409" s="35"/>
      <c r="D409" s="36"/>
      <c r="E409" s="36"/>
      <c r="F409" s="36"/>
      <c r="G409" s="35"/>
      <c r="H409" s="35"/>
      <c r="I409" s="35"/>
      <c r="J409" s="36"/>
      <c r="L409" s="36"/>
      <c r="M409" s="35"/>
    </row>
    <row r="410" spans="2:16" s="34" customFormat="1" x14ac:dyDescent="0.25">
      <c r="B410" s="35"/>
      <c r="D410" s="36"/>
      <c r="E410" s="36"/>
      <c r="F410" s="36"/>
      <c r="G410" s="35"/>
      <c r="H410" s="35"/>
      <c r="I410" s="35"/>
      <c r="J410" s="36"/>
      <c r="L410" s="36"/>
      <c r="M410" s="35"/>
    </row>
    <row r="411" spans="2:16" s="34" customFormat="1" x14ac:dyDescent="0.25">
      <c r="B411" s="35"/>
      <c r="D411" s="36"/>
      <c r="E411" s="36"/>
      <c r="F411" s="36"/>
      <c r="G411" s="35"/>
      <c r="H411" s="35"/>
      <c r="I411" s="35"/>
      <c r="J411" s="36"/>
      <c r="L411" s="36"/>
      <c r="M411" s="35"/>
    </row>
    <row r="412" spans="2:16" s="34" customFormat="1" x14ac:dyDescent="0.25">
      <c r="B412" s="35"/>
      <c r="D412" s="36"/>
      <c r="E412" s="36"/>
      <c r="F412" s="36"/>
      <c r="G412" s="35"/>
      <c r="H412" s="35"/>
      <c r="I412" s="35"/>
      <c r="J412" s="36"/>
      <c r="L412" s="36"/>
      <c r="M412" s="35"/>
    </row>
    <row r="413" spans="2:16" s="34" customFormat="1" x14ac:dyDescent="0.25">
      <c r="B413" s="35"/>
      <c r="D413" s="36"/>
      <c r="E413" s="36"/>
      <c r="F413" s="36"/>
      <c r="G413" s="35"/>
      <c r="H413" s="35"/>
      <c r="I413" s="35"/>
      <c r="J413" s="36"/>
      <c r="L413" s="36"/>
      <c r="M413" s="35"/>
    </row>
    <row r="414" spans="2:16" s="34" customFormat="1" x14ac:dyDescent="0.25">
      <c r="B414" s="35"/>
      <c r="D414" s="36"/>
      <c r="E414" s="36"/>
      <c r="F414" s="36"/>
      <c r="G414" s="35"/>
      <c r="H414" s="35"/>
      <c r="I414" s="35"/>
      <c r="J414" s="36"/>
      <c r="L414" s="36"/>
      <c r="M414" s="35"/>
    </row>
    <row r="415" spans="2:16" s="34" customFormat="1" x14ac:dyDescent="0.25">
      <c r="B415" s="35"/>
      <c r="D415" s="36"/>
      <c r="E415" s="36"/>
      <c r="F415" s="36"/>
      <c r="G415" s="35"/>
      <c r="H415" s="35"/>
      <c r="I415" s="35"/>
      <c r="J415" s="36"/>
      <c r="L415" s="36"/>
      <c r="M415" s="35"/>
    </row>
    <row r="416" spans="2:16" s="34" customFormat="1" x14ac:dyDescent="0.25">
      <c r="B416" s="35"/>
      <c r="D416" s="36"/>
      <c r="E416" s="36"/>
      <c r="F416" s="36"/>
      <c r="G416" s="35"/>
      <c r="H416" s="35"/>
      <c r="I416" s="35"/>
      <c r="J416" s="36"/>
      <c r="L416" s="36"/>
      <c r="M416" s="35"/>
    </row>
    <row r="417" spans="2:13" s="34" customFormat="1" x14ac:dyDescent="0.25">
      <c r="B417" s="35"/>
      <c r="D417" s="36"/>
      <c r="E417" s="36"/>
      <c r="F417" s="36"/>
      <c r="G417" s="35"/>
      <c r="H417" s="35"/>
      <c r="I417" s="35"/>
      <c r="J417" s="36"/>
      <c r="L417" s="36"/>
      <c r="M417" s="35"/>
    </row>
    <row r="418" spans="2:13" s="34" customFormat="1" x14ac:dyDescent="0.25">
      <c r="B418" s="35"/>
      <c r="D418" s="36"/>
      <c r="E418" s="36"/>
      <c r="F418" s="36"/>
      <c r="G418" s="35"/>
      <c r="H418" s="35"/>
      <c r="I418" s="35"/>
      <c r="J418" s="36"/>
      <c r="L418" s="36"/>
      <c r="M418" s="35"/>
    </row>
    <row r="419" spans="2:13" s="34" customFormat="1" x14ac:dyDescent="0.25">
      <c r="B419" s="35"/>
      <c r="D419" s="36"/>
      <c r="E419" s="36"/>
      <c r="F419" s="36"/>
      <c r="G419" s="35"/>
      <c r="H419" s="35"/>
      <c r="I419" s="35"/>
      <c r="J419" s="36"/>
      <c r="L419" s="36"/>
      <c r="M419" s="35"/>
    </row>
    <row r="420" spans="2:13" s="34" customFormat="1" x14ac:dyDescent="0.25">
      <c r="B420" s="35"/>
      <c r="D420" s="36"/>
      <c r="E420" s="36"/>
      <c r="F420" s="36"/>
      <c r="G420" s="35"/>
      <c r="H420" s="35"/>
      <c r="I420" s="35"/>
      <c r="J420" s="36"/>
      <c r="L420" s="36"/>
      <c r="M420" s="35"/>
    </row>
    <row r="421" spans="2:13" s="34" customFormat="1" x14ac:dyDescent="0.25">
      <c r="B421" s="35"/>
      <c r="D421" s="36"/>
      <c r="E421" s="36"/>
      <c r="F421" s="36"/>
      <c r="G421" s="35"/>
      <c r="H421" s="35"/>
      <c r="I421" s="35"/>
      <c r="J421" s="36"/>
      <c r="L421" s="36"/>
      <c r="M421" s="35"/>
    </row>
    <row r="422" spans="2:13" s="34" customFormat="1" x14ac:dyDescent="0.25">
      <c r="B422" s="35"/>
      <c r="D422" s="36"/>
      <c r="E422" s="36"/>
      <c r="F422" s="36"/>
      <c r="G422" s="35"/>
      <c r="H422" s="35"/>
      <c r="I422" s="35"/>
      <c r="J422" s="36"/>
      <c r="L422" s="36"/>
      <c r="M422" s="35"/>
    </row>
    <row r="423" spans="2:13" s="34" customFormat="1" x14ac:dyDescent="0.25">
      <c r="B423" s="35"/>
      <c r="D423" s="36"/>
      <c r="E423" s="36"/>
      <c r="F423" s="36"/>
      <c r="G423" s="35"/>
      <c r="H423" s="35"/>
      <c r="I423" s="35"/>
      <c r="J423" s="36"/>
      <c r="L423" s="36"/>
      <c r="M423" s="35"/>
    </row>
    <row r="424" spans="2:13" s="34" customFormat="1" x14ac:dyDescent="0.25">
      <c r="B424" s="35"/>
      <c r="D424" s="36"/>
      <c r="E424" s="36"/>
      <c r="F424" s="36"/>
      <c r="G424" s="35"/>
      <c r="H424" s="35"/>
      <c r="I424" s="35"/>
      <c r="J424" s="36"/>
      <c r="L424" s="36"/>
      <c r="M424" s="35"/>
    </row>
    <row r="425" spans="2:13" s="34" customFormat="1" x14ac:dyDescent="0.25">
      <c r="B425" s="35"/>
      <c r="D425" s="36"/>
      <c r="E425" s="36"/>
      <c r="F425" s="36"/>
      <c r="G425" s="35"/>
      <c r="H425" s="35"/>
      <c r="I425" s="35"/>
      <c r="J425" s="36"/>
      <c r="L425" s="36"/>
      <c r="M425" s="35"/>
    </row>
    <row r="426" spans="2:13" s="34" customFormat="1" x14ac:dyDescent="0.25">
      <c r="B426" s="35"/>
      <c r="D426" s="36"/>
      <c r="E426" s="36"/>
      <c r="F426" s="36"/>
      <c r="G426" s="35"/>
      <c r="H426" s="35"/>
      <c r="I426" s="35"/>
      <c r="J426" s="36"/>
      <c r="L426" s="36"/>
      <c r="M426" s="35"/>
    </row>
    <row r="427" spans="2:13" s="34" customFormat="1" x14ac:dyDescent="0.25">
      <c r="B427" s="35"/>
      <c r="D427" s="36"/>
      <c r="E427" s="36"/>
      <c r="F427" s="36"/>
      <c r="G427" s="35"/>
      <c r="H427" s="35"/>
      <c r="I427" s="35"/>
      <c r="J427" s="36"/>
      <c r="L427" s="36"/>
      <c r="M427" s="35"/>
    </row>
    <row r="428" spans="2:13" s="34" customFormat="1" x14ac:dyDescent="0.25">
      <c r="B428" s="35"/>
      <c r="D428" s="36"/>
      <c r="E428" s="36"/>
      <c r="F428" s="36"/>
      <c r="G428" s="35"/>
      <c r="H428" s="35"/>
      <c r="I428" s="35"/>
      <c r="J428" s="36"/>
      <c r="L428" s="36"/>
      <c r="M428" s="35"/>
    </row>
    <row r="429" spans="2:13" s="34" customFormat="1" x14ac:dyDescent="0.25">
      <c r="B429" s="35"/>
      <c r="D429" s="36"/>
      <c r="E429" s="36"/>
      <c r="F429" s="36"/>
      <c r="G429" s="35"/>
      <c r="H429" s="35"/>
      <c r="I429" s="35"/>
      <c r="J429" s="36"/>
      <c r="L429" s="36"/>
      <c r="M429" s="35"/>
    </row>
    <row r="430" spans="2:13" s="34" customFormat="1" x14ac:dyDescent="0.25">
      <c r="B430" s="35"/>
      <c r="D430" s="36"/>
      <c r="E430" s="36"/>
      <c r="F430" s="36"/>
      <c r="G430" s="35"/>
      <c r="H430" s="35"/>
      <c r="I430" s="35"/>
      <c r="J430" s="36"/>
      <c r="L430" s="36"/>
      <c r="M430" s="35"/>
    </row>
    <row r="431" spans="2:13" s="34" customFormat="1" x14ac:dyDescent="0.25">
      <c r="B431" s="35"/>
      <c r="D431" s="36"/>
      <c r="E431" s="36"/>
      <c r="F431" s="36"/>
      <c r="G431" s="35"/>
      <c r="H431" s="35"/>
      <c r="I431" s="35"/>
      <c r="J431" s="36"/>
      <c r="L431" s="36"/>
      <c r="M431" s="35"/>
    </row>
    <row r="432" spans="2:13" s="34" customFormat="1" x14ac:dyDescent="0.25">
      <c r="B432" s="35"/>
      <c r="D432" s="36"/>
      <c r="E432" s="36"/>
      <c r="F432" s="36"/>
      <c r="G432" s="35"/>
      <c r="H432" s="35"/>
      <c r="I432" s="35"/>
      <c r="J432" s="36"/>
      <c r="L432" s="36"/>
      <c r="M432" s="35"/>
    </row>
    <row r="433" spans="2:13" s="34" customFormat="1" x14ac:dyDescent="0.25">
      <c r="B433" s="35"/>
      <c r="D433" s="36"/>
      <c r="E433" s="36"/>
      <c r="F433" s="36"/>
      <c r="G433" s="35"/>
      <c r="H433" s="35"/>
      <c r="I433" s="35"/>
      <c r="J433" s="36"/>
      <c r="L433" s="36"/>
      <c r="M433" s="35"/>
    </row>
    <row r="434" spans="2:13" s="34" customFormat="1" x14ac:dyDescent="0.25">
      <c r="B434" s="35"/>
      <c r="D434" s="36"/>
      <c r="E434" s="36"/>
      <c r="F434" s="36"/>
      <c r="G434" s="35"/>
      <c r="H434" s="35"/>
      <c r="I434" s="35"/>
      <c r="J434" s="36"/>
      <c r="L434" s="36"/>
      <c r="M434" s="35"/>
    </row>
    <row r="435" spans="2:13" s="34" customFormat="1" x14ac:dyDescent="0.25">
      <c r="B435" s="35"/>
      <c r="D435" s="36"/>
      <c r="E435" s="36"/>
      <c r="F435" s="36"/>
      <c r="G435" s="35"/>
      <c r="H435" s="35"/>
      <c r="I435" s="35"/>
      <c r="J435" s="36"/>
      <c r="L435" s="36"/>
      <c r="M435" s="35"/>
    </row>
    <row r="436" spans="2:13" s="34" customFormat="1" x14ac:dyDescent="0.25">
      <c r="B436" s="35"/>
      <c r="D436" s="36"/>
      <c r="E436" s="36"/>
      <c r="F436" s="36"/>
      <c r="G436" s="35"/>
      <c r="H436" s="35"/>
      <c r="I436" s="35"/>
      <c r="J436" s="36"/>
      <c r="L436" s="36"/>
      <c r="M436" s="35"/>
    </row>
    <row r="437" spans="2:13" s="34" customFormat="1" x14ac:dyDescent="0.25">
      <c r="B437" s="35"/>
      <c r="D437" s="36"/>
      <c r="E437" s="36"/>
      <c r="F437" s="36"/>
      <c r="G437" s="35"/>
      <c r="H437" s="35"/>
      <c r="I437" s="35"/>
      <c r="J437" s="36"/>
      <c r="L437" s="36"/>
      <c r="M437" s="35"/>
    </row>
    <row r="438" spans="2:13" s="34" customFormat="1" x14ac:dyDescent="0.25">
      <c r="B438" s="35"/>
      <c r="D438" s="36"/>
      <c r="E438" s="36"/>
      <c r="F438" s="36"/>
      <c r="G438" s="35"/>
      <c r="H438" s="35"/>
      <c r="I438" s="35"/>
      <c r="J438" s="36"/>
      <c r="L438" s="36"/>
      <c r="M438" s="35"/>
    </row>
    <row r="439" spans="2:13" s="34" customFormat="1" x14ac:dyDescent="0.25">
      <c r="B439" s="35"/>
      <c r="D439" s="36"/>
      <c r="E439" s="36"/>
      <c r="F439" s="36"/>
      <c r="G439" s="35"/>
      <c r="H439" s="35"/>
      <c r="I439" s="35"/>
      <c r="J439" s="36"/>
      <c r="L439" s="36"/>
      <c r="M439" s="35"/>
    </row>
    <row r="440" spans="2:13" s="34" customFormat="1" x14ac:dyDescent="0.25">
      <c r="B440" s="35"/>
      <c r="D440" s="36"/>
      <c r="E440" s="36"/>
      <c r="F440" s="36"/>
      <c r="G440" s="35"/>
      <c r="H440" s="35"/>
      <c r="I440" s="35"/>
      <c r="J440" s="36"/>
      <c r="L440" s="36"/>
      <c r="M440" s="35"/>
    </row>
    <row r="441" spans="2:13" s="34" customFormat="1" x14ac:dyDescent="0.25">
      <c r="B441" s="35"/>
      <c r="D441" s="36"/>
      <c r="E441" s="36"/>
      <c r="F441" s="36"/>
      <c r="G441" s="35"/>
      <c r="H441" s="35"/>
      <c r="I441" s="35"/>
      <c r="J441" s="36"/>
      <c r="L441" s="36"/>
      <c r="M441" s="35"/>
    </row>
    <row r="442" spans="2:13" s="34" customFormat="1" x14ac:dyDescent="0.25">
      <c r="B442" s="35"/>
      <c r="D442" s="36"/>
      <c r="E442" s="36"/>
      <c r="F442" s="36"/>
      <c r="G442" s="35"/>
      <c r="H442" s="35"/>
      <c r="I442" s="35"/>
      <c r="J442" s="36"/>
      <c r="L442" s="36"/>
      <c r="M442" s="35"/>
    </row>
    <row r="443" spans="2:13" s="34" customFormat="1" x14ac:dyDescent="0.25">
      <c r="B443" s="35"/>
      <c r="D443" s="36"/>
      <c r="E443" s="36"/>
      <c r="F443" s="36"/>
      <c r="G443" s="35"/>
      <c r="H443" s="35"/>
      <c r="I443" s="35"/>
      <c r="J443" s="36"/>
      <c r="L443" s="36"/>
      <c r="M443" s="35"/>
    </row>
    <row r="444" spans="2:13" s="34" customFormat="1" x14ac:dyDescent="0.25">
      <c r="B444" s="35"/>
      <c r="D444" s="36"/>
      <c r="E444" s="36"/>
      <c r="F444" s="36"/>
      <c r="G444" s="35"/>
      <c r="H444" s="35"/>
      <c r="I444" s="35"/>
      <c r="J444" s="36"/>
      <c r="L444" s="36"/>
      <c r="M444" s="35"/>
    </row>
    <row r="445" spans="2:13" s="34" customFormat="1" x14ac:dyDescent="0.25">
      <c r="B445" s="35"/>
      <c r="D445" s="36"/>
      <c r="E445" s="36"/>
      <c r="F445" s="36"/>
      <c r="G445" s="35"/>
      <c r="H445" s="35"/>
      <c r="I445" s="35"/>
      <c r="J445" s="36"/>
      <c r="L445" s="36"/>
      <c r="M445" s="35"/>
    </row>
    <row r="446" spans="2:13" s="34" customFormat="1" x14ac:dyDescent="0.25">
      <c r="B446" s="35"/>
      <c r="D446" s="36"/>
      <c r="E446" s="36"/>
      <c r="F446" s="36"/>
      <c r="G446" s="35"/>
      <c r="H446" s="35"/>
      <c r="I446" s="35"/>
      <c r="J446" s="36"/>
      <c r="L446" s="36"/>
      <c r="M446" s="35"/>
    </row>
    <row r="447" spans="2:13" s="34" customFormat="1" x14ac:dyDescent="0.25">
      <c r="B447" s="35"/>
      <c r="D447" s="36"/>
      <c r="E447" s="36"/>
      <c r="F447" s="36"/>
      <c r="G447" s="35"/>
      <c r="H447" s="35"/>
      <c r="I447" s="35"/>
      <c r="J447" s="36"/>
      <c r="L447" s="36"/>
      <c r="M447" s="35"/>
    </row>
    <row r="448" spans="2:13" s="34" customFormat="1" x14ac:dyDescent="0.25">
      <c r="B448" s="35"/>
      <c r="D448" s="36"/>
      <c r="E448" s="36"/>
      <c r="F448" s="36"/>
      <c r="G448" s="35"/>
      <c r="H448" s="35"/>
      <c r="I448" s="35"/>
      <c r="J448" s="36"/>
      <c r="L448" s="36"/>
      <c r="M448" s="35"/>
    </row>
    <row r="449" spans="2:13" s="34" customFormat="1" x14ac:dyDescent="0.25">
      <c r="B449" s="35"/>
      <c r="D449" s="36"/>
      <c r="E449" s="36"/>
      <c r="F449" s="36"/>
      <c r="G449" s="35"/>
      <c r="H449" s="35"/>
      <c r="I449" s="35"/>
      <c r="J449" s="36"/>
      <c r="L449" s="36"/>
      <c r="M449" s="35"/>
    </row>
    <row r="450" spans="2:13" s="34" customFormat="1" x14ac:dyDescent="0.25">
      <c r="B450" s="35"/>
      <c r="D450" s="36"/>
      <c r="E450" s="36"/>
      <c r="F450" s="36"/>
      <c r="G450" s="35"/>
      <c r="H450" s="35"/>
      <c r="I450" s="35"/>
      <c r="J450" s="36"/>
      <c r="L450" s="36"/>
      <c r="M450" s="35"/>
    </row>
    <row r="451" spans="2:13" s="34" customFormat="1" x14ac:dyDescent="0.25">
      <c r="B451" s="35"/>
      <c r="D451" s="36"/>
      <c r="E451" s="36"/>
      <c r="F451" s="36"/>
      <c r="G451" s="35"/>
      <c r="H451" s="35"/>
      <c r="I451" s="35"/>
      <c r="J451" s="36"/>
      <c r="L451" s="36"/>
      <c r="M451" s="35"/>
    </row>
    <row r="452" spans="2:13" s="34" customFormat="1" x14ac:dyDescent="0.25">
      <c r="B452" s="35"/>
      <c r="D452" s="36"/>
      <c r="E452" s="36"/>
      <c r="F452" s="36"/>
      <c r="G452" s="35"/>
      <c r="H452" s="35"/>
      <c r="I452" s="35"/>
      <c r="J452" s="36"/>
      <c r="L452" s="36"/>
      <c r="M452" s="35"/>
    </row>
    <row r="453" spans="2:13" s="34" customFormat="1" x14ac:dyDescent="0.25">
      <c r="B453" s="35"/>
      <c r="D453" s="36"/>
      <c r="E453" s="36"/>
      <c r="F453" s="36"/>
      <c r="G453" s="35"/>
      <c r="H453" s="35"/>
      <c r="I453" s="35"/>
      <c r="J453" s="36"/>
      <c r="L453" s="36"/>
      <c r="M453" s="35"/>
    </row>
    <row r="454" spans="2:13" s="34" customFormat="1" x14ac:dyDescent="0.25">
      <c r="B454" s="35"/>
      <c r="D454" s="36"/>
      <c r="E454" s="36"/>
      <c r="F454" s="36"/>
      <c r="G454" s="35"/>
      <c r="H454" s="35"/>
      <c r="I454" s="35"/>
      <c r="J454" s="36"/>
      <c r="L454" s="36"/>
      <c r="M454" s="35"/>
    </row>
    <row r="455" spans="2:13" s="34" customFormat="1" x14ac:dyDescent="0.25">
      <c r="B455" s="35"/>
      <c r="D455" s="36"/>
      <c r="E455" s="36"/>
      <c r="F455" s="36"/>
      <c r="G455" s="35"/>
      <c r="H455" s="35"/>
      <c r="I455" s="35"/>
      <c r="J455" s="36"/>
      <c r="L455" s="36"/>
      <c r="M455" s="35"/>
    </row>
    <row r="456" spans="2:13" s="34" customFormat="1" x14ac:dyDescent="0.25">
      <c r="B456" s="35"/>
      <c r="D456" s="36"/>
      <c r="E456" s="36"/>
      <c r="F456" s="36"/>
      <c r="G456" s="35"/>
      <c r="H456" s="35"/>
      <c r="I456" s="35"/>
      <c r="J456" s="36"/>
      <c r="L456" s="36"/>
      <c r="M456" s="35"/>
    </row>
    <row r="457" spans="2:13" s="34" customFormat="1" x14ac:dyDescent="0.25">
      <c r="B457" s="35"/>
      <c r="D457" s="36"/>
      <c r="E457" s="36"/>
      <c r="F457" s="36"/>
      <c r="G457" s="35"/>
      <c r="H457" s="35"/>
      <c r="I457" s="35"/>
      <c r="J457" s="36"/>
      <c r="L457" s="36"/>
      <c r="M457" s="35"/>
    </row>
    <row r="458" spans="2:13" s="34" customFormat="1" x14ac:dyDescent="0.25">
      <c r="B458" s="35"/>
      <c r="D458" s="36"/>
      <c r="E458" s="36"/>
      <c r="F458" s="36"/>
      <c r="G458" s="35"/>
      <c r="H458" s="35"/>
      <c r="I458" s="35"/>
      <c r="J458" s="36"/>
      <c r="L458" s="36"/>
      <c r="M458" s="35"/>
    </row>
    <row r="459" spans="2:13" s="34" customFormat="1" x14ac:dyDescent="0.25">
      <c r="B459" s="35"/>
      <c r="D459" s="36"/>
      <c r="E459" s="36"/>
      <c r="F459" s="36"/>
      <c r="G459" s="35"/>
      <c r="H459" s="35"/>
      <c r="I459" s="35"/>
      <c r="J459" s="36"/>
      <c r="L459" s="36"/>
      <c r="M459" s="35"/>
    </row>
    <row r="460" spans="2:13" s="34" customFormat="1" x14ac:dyDescent="0.25">
      <c r="B460" s="35"/>
      <c r="D460" s="36"/>
      <c r="E460" s="36"/>
      <c r="F460" s="36"/>
      <c r="G460" s="35"/>
      <c r="H460" s="35"/>
      <c r="I460" s="35"/>
      <c r="J460" s="36"/>
      <c r="L460" s="36"/>
      <c r="M460" s="35"/>
    </row>
    <row r="461" spans="2:13" s="34" customFormat="1" x14ac:dyDescent="0.25">
      <c r="B461" s="35"/>
      <c r="D461" s="36"/>
      <c r="E461" s="36"/>
      <c r="F461" s="36"/>
      <c r="G461" s="35"/>
      <c r="H461" s="35"/>
      <c r="I461" s="35"/>
      <c r="J461" s="36"/>
      <c r="L461" s="36"/>
      <c r="M461" s="35"/>
    </row>
    <row r="462" spans="2:13" s="34" customFormat="1" x14ac:dyDescent="0.25">
      <c r="B462" s="35"/>
      <c r="D462" s="36"/>
      <c r="E462" s="36"/>
      <c r="F462" s="36"/>
      <c r="G462" s="35"/>
      <c r="H462" s="35"/>
      <c r="I462" s="35"/>
      <c r="J462" s="36"/>
      <c r="L462" s="36"/>
      <c r="M462" s="35"/>
    </row>
    <row r="463" spans="2:13" s="34" customFormat="1" x14ac:dyDescent="0.25">
      <c r="B463" s="35"/>
      <c r="D463" s="36"/>
      <c r="E463" s="36"/>
      <c r="F463" s="36"/>
      <c r="G463" s="35"/>
      <c r="H463" s="35"/>
      <c r="I463" s="35"/>
      <c r="J463" s="36"/>
      <c r="L463" s="36"/>
      <c r="M463" s="35"/>
    </row>
    <row r="464" spans="2:13" s="34" customFormat="1" x14ac:dyDescent="0.25">
      <c r="B464" s="35"/>
      <c r="D464" s="36"/>
      <c r="E464" s="36"/>
      <c r="F464" s="36"/>
      <c r="G464" s="35"/>
      <c r="H464" s="35"/>
      <c r="I464" s="35"/>
      <c r="J464" s="36"/>
      <c r="L464" s="36"/>
      <c r="M464" s="35"/>
    </row>
    <row r="465" spans="2:13" s="34" customFormat="1" x14ac:dyDescent="0.25">
      <c r="B465" s="35"/>
      <c r="D465" s="36"/>
      <c r="E465" s="36"/>
      <c r="F465" s="36"/>
      <c r="G465" s="35"/>
      <c r="H465" s="35"/>
      <c r="I465" s="35"/>
      <c r="J465" s="36"/>
      <c r="L465" s="36"/>
      <c r="M465" s="35"/>
    </row>
    <row r="466" spans="2:13" s="34" customFormat="1" x14ac:dyDescent="0.25">
      <c r="B466" s="35"/>
      <c r="D466" s="36"/>
      <c r="E466" s="36"/>
      <c r="F466" s="36"/>
      <c r="G466" s="35"/>
      <c r="H466" s="35"/>
      <c r="I466" s="35"/>
      <c r="J466" s="36"/>
      <c r="L466" s="36"/>
      <c r="M466" s="35"/>
    </row>
    <row r="467" spans="2:13" s="34" customFormat="1" x14ac:dyDescent="0.25">
      <c r="B467" s="35"/>
      <c r="D467" s="36"/>
      <c r="E467" s="36"/>
      <c r="F467" s="36"/>
      <c r="G467" s="35"/>
      <c r="H467" s="35"/>
      <c r="I467" s="35"/>
      <c r="J467" s="36"/>
      <c r="L467" s="36"/>
      <c r="M467" s="35"/>
    </row>
    <row r="468" spans="2:13" s="34" customFormat="1" x14ac:dyDescent="0.25">
      <c r="B468" s="35"/>
      <c r="D468" s="36"/>
      <c r="E468" s="36"/>
      <c r="F468" s="36"/>
      <c r="G468" s="35"/>
      <c r="H468" s="35"/>
      <c r="I468" s="35"/>
      <c r="J468" s="36"/>
      <c r="L468" s="36"/>
      <c r="M468" s="35"/>
    </row>
    <row r="469" spans="2:13" s="34" customFormat="1" x14ac:dyDescent="0.25">
      <c r="B469" s="35"/>
      <c r="D469" s="36"/>
      <c r="E469" s="36"/>
      <c r="F469" s="36"/>
      <c r="G469" s="35"/>
      <c r="H469" s="35"/>
      <c r="I469" s="35"/>
      <c r="J469" s="36"/>
      <c r="L469" s="36"/>
      <c r="M469" s="35"/>
    </row>
    <row r="470" spans="2:13" s="34" customFormat="1" x14ac:dyDescent="0.25">
      <c r="B470" s="35"/>
      <c r="D470" s="36"/>
      <c r="E470" s="36"/>
      <c r="F470" s="36"/>
      <c r="G470" s="35"/>
      <c r="H470" s="35"/>
      <c r="I470" s="35"/>
      <c r="J470" s="36"/>
      <c r="L470" s="36"/>
      <c r="M470" s="35"/>
    </row>
    <row r="471" spans="2:13" s="34" customFormat="1" x14ac:dyDescent="0.25">
      <c r="B471" s="35"/>
      <c r="D471" s="36"/>
      <c r="E471" s="36"/>
      <c r="F471" s="36"/>
      <c r="G471" s="35"/>
      <c r="H471" s="35"/>
      <c r="I471" s="35"/>
      <c r="J471" s="36"/>
      <c r="L471" s="36"/>
      <c r="M471" s="35"/>
    </row>
    <row r="472" spans="2:13" s="34" customFormat="1" x14ac:dyDescent="0.25">
      <c r="B472" s="35"/>
      <c r="D472" s="36"/>
      <c r="E472" s="36"/>
      <c r="F472" s="36"/>
      <c r="G472" s="35"/>
      <c r="H472" s="35"/>
      <c r="I472" s="35"/>
      <c r="J472" s="36"/>
      <c r="L472" s="36"/>
      <c r="M472" s="35"/>
    </row>
    <row r="473" spans="2:13" s="34" customFormat="1" x14ac:dyDescent="0.25">
      <c r="B473" s="35"/>
      <c r="D473" s="36"/>
      <c r="E473" s="36"/>
      <c r="F473" s="36"/>
      <c r="G473" s="35"/>
      <c r="H473" s="35"/>
      <c r="I473" s="35"/>
      <c r="J473" s="36"/>
      <c r="L473" s="36"/>
      <c r="M473" s="35"/>
    </row>
    <row r="474" spans="2:13" s="34" customFormat="1" x14ac:dyDescent="0.25">
      <c r="B474" s="35"/>
      <c r="D474" s="36"/>
      <c r="E474" s="36"/>
      <c r="F474" s="36"/>
      <c r="G474" s="35"/>
      <c r="H474" s="35"/>
      <c r="I474" s="35"/>
      <c r="J474" s="36"/>
      <c r="L474" s="36"/>
      <c r="M474" s="35"/>
    </row>
    <row r="475" spans="2:13" s="34" customFormat="1" x14ac:dyDescent="0.25">
      <c r="B475" s="35"/>
      <c r="D475" s="36"/>
      <c r="E475" s="36"/>
      <c r="F475" s="36"/>
      <c r="G475" s="35"/>
      <c r="H475" s="35"/>
      <c r="I475" s="35"/>
      <c r="J475" s="36"/>
      <c r="L475" s="36"/>
      <c r="M475" s="35"/>
    </row>
    <row r="476" spans="2:13" s="34" customFormat="1" x14ac:dyDescent="0.25">
      <c r="B476" s="35"/>
      <c r="D476" s="36"/>
      <c r="E476" s="36"/>
      <c r="F476" s="36"/>
      <c r="G476" s="35"/>
      <c r="H476" s="35"/>
      <c r="I476" s="35"/>
      <c r="J476" s="36"/>
      <c r="L476" s="36"/>
      <c r="M476" s="35"/>
    </row>
    <row r="477" spans="2:13" s="34" customFormat="1" x14ac:dyDescent="0.25">
      <c r="B477" s="35"/>
      <c r="D477" s="36"/>
      <c r="E477" s="36"/>
      <c r="F477" s="36"/>
      <c r="G477" s="35"/>
      <c r="H477" s="35"/>
      <c r="I477" s="35"/>
      <c r="J477" s="36"/>
      <c r="L477" s="36"/>
      <c r="M477" s="35"/>
    </row>
    <row r="478" spans="2:13" s="34" customFormat="1" x14ac:dyDescent="0.25">
      <c r="B478" s="35"/>
      <c r="D478" s="36"/>
      <c r="E478" s="36"/>
      <c r="F478" s="36"/>
      <c r="G478" s="35"/>
      <c r="H478" s="35"/>
      <c r="I478" s="35"/>
      <c r="J478" s="36"/>
      <c r="L478" s="36"/>
      <c r="M478" s="35"/>
    </row>
    <row r="479" spans="2:13" s="34" customFormat="1" x14ac:dyDescent="0.25">
      <c r="B479" s="35"/>
      <c r="D479" s="36"/>
      <c r="E479" s="36"/>
      <c r="F479" s="36"/>
      <c r="G479" s="35"/>
      <c r="H479" s="35"/>
      <c r="I479" s="35"/>
      <c r="J479" s="36"/>
      <c r="L479" s="36"/>
      <c r="M479" s="35"/>
    </row>
    <row r="480" spans="2:13" s="34" customFormat="1" x14ac:dyDescent="0.25">
      <c r="B480" s="35"/>
      <c r="D480" s="36"/>
      <c r="E480" s="36"/>
      <c r="F480" s="36"/>
      <c r="G480" s="35"/>
      <c r="H480" s="35"/>
      <c r="I480" s="35"/>
      <c r="J480" s="36"/>
      <c r="L480" s="36"/>
      <c r="M480" s="35"/>
    </row>
    <row r="481" spans="2:13" s="34" customFormat="1" x14ac:dyDescent="0.25">
      <c r="B481" s="35"/>
      <c r="D481" s="36"/>
      <c r="E481" s="36"/>
      <c r="F481" s="36"/>
      <c r="G481" s="35"/>
      <c r="H481" s="35"/>
      <c r="I481" s="35"/>
      <c r="J481" s="36"/>
      <c r="L481" s="36"/>
      <c r="M481" s="35"/>
    </row>
    <row r="482" spans="2:13" s="34" customFormat="1" x14ac:dyDescent="0.25">
      <c r="B482" s="35"/>
      <c r="D482" s="36"/>
      <c r="E482" s="36"/>
      <c r="F482" s="36"/>
      <c r="G482" s="35"/>
      <c r="H482" s="35"/>
      <c r="I482" s="35"/>
      <c r="J482" s="36"/>
      <c r="L482" s="36"/>
      <c r="M482" s="35"/>
    </row>
    <row r="483" spans="2:13" s="34" customFormat="1" x14ac:dyDescent="0.25">
      <c r="B483" s="35"/>
      <c r="D483" s="36"/>
      <c r="E483" s="36"/>
      <c r="F483" s="36"/>
      <c r="G483" s="35"/>
      <c r="H483" s="35"/>
      <c r="I483" s="35"/>
      <c r="J483" s="36"/>
      <c r="L483" s="36"/>
      <c r="M483" s="35"/>
    </row>
    <row r="484" spans="2:13" s="34" customFormat="1" x14ac:dyDescent="0.25">
      <c r="B484" s="35"/>
      <c r="D484" s="36"/>
      <c r="E484" s="36"/>
      <c r="F484" s="36"/>
      <c r="G484" s="35"/>
      <c r="H484" s="35"/>
      <c r="I484" s="35"/>
      <c r="J484" s="36"/>
      <c r="L484" s="36"/>
      <c r="M484" s="35"/>
    </row>
    <row r="485" spans="2:13" s="34" customFormat="1" x14ac:dyDescent="0.25">
      <c r="B485" s="35"/>
      <c r="D485" s="36"/>
      <c r="E485" s="36"/>
      <c r="F485" s="36"/>
      <c r="G485" s="35"/>
      <c r="H485" s="35"/>
      <c r="I485" s="35"/>
      <c r="J485" s="36"/>
      <c r="L485" s="36"/>
      <c r="M485" s="35"/>
    </row>
    <row r="486" spans="2:13" s="34" customFormat="1" x14ac:dyDescent="0.25">
      <c r="B486" s="35"/>
      <c r="D486" s="36"/>
      <c r="E486" s="36"/>
      <c r="F486" s="36"/>
      <c r="G486" s="35"/>
      <c r="H486" s="35"/>
      <c r="I486" s="35"/>
      <c r="J486" s="36"/>
      <c r="L486" s="36"/>
      <c r="M486" s="35"/>
    </row>
    <row r="487" spans="2:13" s="34" customFormat="1" x14ac:dyDescent="0.25">
      <c r="B487" s="35"/>
      <c r="D487" s="36"/>
      <c r="E487" s="36"/>
      <c r="F487" s="36"/>
      <c r="G487" s="35"/>
      <c r="H487" s="35"/>
      <c r="I487" s="35"/>
      <c r="J487" s="36"/>
      <c r="L487" s="36"/>
      <c r="M487" s="35"/>
    </row>
    <row r="488" spans="2:13" s="34" customFormat="1" x14ac:dyDescent="0.25">
      <c r="B488" s="35"/>
      <c r="D488" s="36"/>
      <c r="E488" s="36"/>
      <c r="F488" s="36"/>
      <c r="G488" s="35"/>
      <c r="H488" s="35"/>
      <c r="I488" s="35"/>
      <c r="J488" s="36"/>
      <c r="L488" s="36"/>
      <c r="M488" s="35"/>
    </row>
    <row r="489" spans="2:13" s="34" customFormat="1" x14ac:dyDescent="0.25">
      <c r="B489" s="35"/>
      <c r="D489" s="36"/>
      <c r="E489" s="36"/>
      <c r="F489" s="36"/>
      <c r="G489" s="35"/>
      <c r="H489" s="35"/>
      <c r="I489" s="35"/>
      <c r="J489" s="36"/>
      <c r="L489" s="36"/>
      <c r="M489" s="35"/>
    </row>
    <row r="490" spans="2:13" s="34" customFormat="1" x14ac:dyDescent="0.25">
      <c r="B490" s="35"/>
      <c r="D490" s="36"/>
      <c r="E490" s="36"/>
      <c r="F490" s="36"/>
      <c r="G490" s="35"/>
      <c r="H490" s="35"/>
      <c r="I490" s="35"/>
      <c r="J490" s="36"/>
      <c r="L490" s="36"/>
      <c r="M490" s="35"/>
    </row>
    <row r="491" spans="2:13" s="34" customFormat="1" x14ac:dyDescent="0.25">
      <c r="B491" s="35"/>
      <c r="D491" s="36"/>
      <c r="E491" s="36"/>
      <c r="F491" s="36"/>
      <c r="G491" s="35"/>
      <c r="H491" s="35"/>
      <c r="I491" s="35"/>
      <c r="J491" s="36"/>
      <c r="L491" s="36"/>
      <c r="M491" s="35"/>
    </row>
    <row r="492" spans="2:13" s="34" customFormat="1" x14ac:dyDescent="0.25">
      <c r="B492" s="35"/>
      <c r="D492" s="36"/>
      <c r="E492" s="36"/>
      <c r="F492" s="36"/>
      <c r="G492" s="35"/>
      <c r="H492" s="35"/>
      <c r="I492" s="35"/>
      <c r="J492" s="36"/>
      <c r="L492" s="36"/>
      <c r="M492" s="35"/>
    </row>
    <row r="493" spans="2:13" s="34" customFormat="1" x14ac:dyDescent="0.25">
      <c r="B493" s="35"/>
      <c r="D493" s="36"/>
      <c r="E493" s="36"/>
      <c r="F493" s="36"/>
      <c r="G493" s="35"/>
      <c r="H493" s="35"/>
      <c r="I493" s="35"/>
      <c r="J493" s="36"/>
      <c r="L493" s="36"/>
      <c r="M493" s="35"/>
    </row>
    <row r="494" spans="2:13" s="34" customFormat="1" x14ac:dyDescent="0.25">
      <c r="B494" s="35"/>
      <c r="D494" s="36"/>
      <c r="E494" s="36"/>
      <c r="F494" s="36"/>
      <c r="G494" s="35"/>
      <c r="H494" s="35"/>
      <c r="I494" s="35"/>
      <c r="J494" s="36"/>
      <c r="L494" s="36"/>
      <c r="M494" s="35"/>
    </row>
    <row r="495" spans="2:13" s="34" customFormat="1" x14ac:dyDescent="0.25">
      <c r="B495" s="35"/>
      <c r="D495" s="36"/>
      <c r="E495" s="36"/>
      <c r="F495" s="36"/>
      <c r="G495" s="35"/>
      <c r="H495" s="35"/>
      <c r="I495" s="35"/>
      <c r="J495" s="36"/>
      <c r="L495" s="36"/>
      <c r="M495" s="35"/>
    </row>
    <row r="496" spans="2:13" s="34" customFormat="1" x14ac:dyDescent="0.25">
      <c r="B496" s="35"/>
      <c r="D496" s="36"/>
      <c r="E496" s="36"/>
      <c r="F496" s="36"/>
      <c r="G496" s="35"/>
      <c r="H496" s="35"/>
      <c r="I496" s="35"/>
      <c r="J496" s="36"/>
      <c r="L496" s="36"/>
      <c r="M496" s="35"/>
    </row>
    <row r="497" spans="2:13" s="34" customFormat="1" x14ac:dyDescent="0.25">
      <c r="B497" s="35"/>
      <c r="D497" s="36"/>
      <c r="E497" s="36"/>
      <c r="F497" s="36"/>
      <c r="G497" s="35"/>
      <c r="H497" s="35"/>
      <c r="I497" s="35"/>
      <c r="J497" s="36"/>
      <c r="L497" s="36"/>
      <c r="M497" s="35"/>
    </row>
    <row r="498" spans="2:13" s="34" customFormat="1" x14ac:dyDescent="0.25">
      <c r="B498" s="35"/>
      <c r="D498" s="36"/>
      <c r="E498" s="36"/>
      <c r="F498" s="36"/>
      <c r="G498" s="35"/>
      <c r="H498" s="35"/>
      <c r="I498" s="35"/>
      <c r="J498" s="36"/>
      <c r="L498" s="36"/>
      <c r="M498" s="35"/>
    </row>
    <row r="499" spans="2:13" s="34" customFormat="1" x14ac:dyDescent="0.25">
      <c r="B499" s="35"/>
      <c r="D499" s="36"/>
      <c r="E499" s="36"/>
      <c r="F499" s="36"/>
      <c r="G499" s="35"/>
      <c r="H499" s="35"/>
      <c r="I499" s="35"/>
      <c r="J499" s="36"/>
      <c r="L499" s="36"/>
      <c r="M499" s="35"/>
    </row>
    <row r="500" spans="2:13" s="34" customFormat="1" x14ac:dyDescent="0.25">
      <c r="B500" s="35"/>
      <c r="D500" s="36"/>
      <c r="E500" s="36"/>
      <c r="F500" s="36"/>
      <c r="G500" s="35"/>
      <c r="H500" s="35"/>
      <c r="I500" s="35"/>
      <c r="J500" s="36"/>
      <c r="L500" s="36"/>
      <c r="M500" s="35"/>
    </row>
    <row r="501" spans="2:13" s="34" customFormat="1" x14ac:dyDescent="0.25">
      <c r="B501" s="35"/>
      <c r="D501" s="36"/>
      <c r="E501" s="36"/>
      <c r="F501" s="36"/>
      <c r="G501" s="35"/>
      <c r="H501" s="35"/>
      <c r="I501" s="35"/>
      <c r="J501" s="36"/>
      <c r="L501" s="36"/>
      <c r="M501" s="35"/>
    </row>
    <row r="502" spans="2:13" s="34" customFormat="1" x14ac:dyDescent="0.25">
      <c r="B502" s="35"/>
      <c r="D502" s="36"/>
      <c r="E502" s="36"/>
      <c r="F502" s="36"/>
      <c r="G502" s="35"/>
      <c r="H502" s="35"/>
      <c r="I502" s="35"/>
      <c r="J502" s="36"/>
      <c r="L502" s="36"/>
      <c r="M502" s="35"/>
    </row>
    <row r="503" spans="2:13" s="34" customFormat="1" x14ac:dyDescent="0.25">
      <c r="B503" s="35"/>
      <c r="D503" s="36"/>
      <c r="E503" s="36"/>
      <c r="F503" s="36"/>
      <c r="G503" s="35"/>
      <c r="H503" s="35"/>
      <c r="I503" s="35"/>
      <c r="J503" s="36"/>
      <c r="L503" s="36"/>
      <c r="M503" s="35"/>
    </row>
    <row r="504" spans="2:13" s="34" customFormat="1" x14ac:dyDescent="0.25">
      <c r="B504" s="35"/>
      <c r="D504" s="36"/>
      <c r="E504" s="36"/>
      <c r="F504" s="36"/>
      <c r="G504" s="35"/>
      <c r="H504" s="35"/>
      <c r="I504" s="35"/>
      <c r="J504" s="36"/>
      <c r="L504" s="36"/>
      <c r="M504" s="35"/>
    </row>
    <row r="505" spans="2:13" s="34" customFormat="1" x14ac:dyDescent="0.25">
      <c r="B505" s="35"/>
      <c r="D505" s="36"/>
      <c r="E505" s="36"/>
      <c r="F505" s="36"/>
      <c r="G505" s="35"/>
      <c r="H505" s="35"/>
      <c r="I505" s="35"/>
      <c r="J505" s="36"/>
      <c r="L505" s="36"/>
      <c r="M505" s="35"/>
    </row>
    <row r="506" spans="2:13" s="34" customFormat="1" x14ac:dyDescent="0.25">
      <c r="B506" s="35"/>
      <c r="D506" s="36"/>
      <c r="E506" s="36"/>
      <c r="F506" s="36"/>
      <c r="G506" s="35"/>
      <c r="H506" s="35"/>
      <c r="I506" s="35"/>
      <c r="J506" s="36"/>
      <c r="L506" s="36"/>
      <c r="M506" s="35"/>
    </row>
    <row r="507" spans="2:13" s="34" customFormat="1" x14ac:dyDescent="0.25">
      <c r="B507" s="35"/>
      <c r="D507" s="36"/>
      <c r="E507" s="36"/>
      <c r="F507" s="36"/>
      <c r="G507" s="35"/>
      <c r="H507" s="35"/>
      <c r="I507" s="35"/>
      <c r="J507" s="36"/>
      <c r="L507" s="36"/>
      <c r="M507" s="35"/>
    </row>
    <row r="508" spans="2:13" s="34" customFormat="1" x14ac:dyDescent="0.25">
      <c r="B508" s="35"/>
      <c r="D508" s="36"/>
      <c r="E508" s="36"/>
      <c r="F508" s="36"/>
      <c r="G508" s="35"/>
      <c r="H508" s="35"/>
      <c r="I508" s="35"/>
      <c r="J508" s="36"/>
      <c r="L508" s="36"/>
      <c r="M508" s="35"/>
    </row>
    <row r="509" spans="2:13" s="34" customFormat="1" x14ac:dyDescent="0.25">
      <c r="B509" s="35"/>
      <c r="D509" s="36"/>
      <c r="E509" s="36"/>
      <c r="F509" s="36"/>
      <c r="G509" s="35"/>
      <c r="H509" s="35"/>
      <c r="I509" s="35"/>
      <c r="J509" s="36"/>
      <c r="L509" s="36"/>
      <c r="M509" s="35"/>
    </row>
    <row r="510" spans="2:13" s="34" customFormat="1" x14ac:dyDescent="0.25">
      <c r="B510" s="35"/>
      <c r="D510" s="36"/>
      <c r="E510" s="36"/>
      <c r="F510" s="36"/>
      <c r="G510" s="35"/>
      <c r="H510" s="35"/>
      <c r="I510" s="35"/>
      <c r="J510" s="36"/>
      <c r="L510" s="36"/>
      <c r="M510" s="35"/>
    </row>
    <row r="511" spans="2:13" s="34" customFormat="1" x14ac:dyDescent="0.25">
      <c r="B511" s="35"/>
      <c r="D511" s="36"/>
      <c r="E511" s="36"/>
      <c r="F511" s="36"/>
      <c r="G511" s="35"/>
      <c r="H511" s="35"/>
      <c r="I511" s="35"/>
      <c r="J511" s="36"/>
      <c r="L511" s="36"/>
      <c r="M511" s="35"/>
    </row>
    <row r="512" spans="2:13" s="34" customFormat="1" x14ac:dyDescent="0.25">
      <c r="B512" s="35"/>
      <c r="D512" s="36"/>
      <c r="E512" s="36"/>
      <c r="F512" s="36"/>
      <c r="G512" s="35"/>
      <c r="H512" s="35"/>
      <c r="I512" s="35"/>
      <c r="J512" s="36"/>
      <c r="L512" s="36"/>
      <c r="M512" s="35"/>
    </row>
    <row r="513" spans="2:13" s="34" customFormat="1" x14ac:dyDescent="0.25">
      <c r="B513" s="35"/>
      <c r="D513" s="36"/>
      <c r="E513" s="36"/>
      <c r="F513" s="36"/>
      <c r="G513" s="35"/>
      <c r="H513" s="35"/>
      <c r="I513" s="35"/>
      <c r="J513" s="36"/>
      <c r="L513" s="36"/>
      <c r="M513" s="35"/>
    </row>
    <row r="514" spans="2:13" s="34" customFormat="1" x14ac:dyDescent="0.25">
      <c r="B514" s="35"/>
      <c r="D514" s="36"/>
      <c r="E514" s="36"/>
      <c r="F514" s="36"/>
      <c r="G514" s="35"/>
      <c r="H514" s="35"/>
      <c r="I514" s="35"/>
      <c r="J514" s="36"/>
      <c r="L514" s="36"/>
      <c r="M514" s="35"/>
    </row>
    <row r="515" spans="2:13" s="34" customFormat="1" x14ac:dyDescent="0.25">
      <c r="B515" s="35"/>
      <c r="D515" s="36"/>
      <c r="E515" s="36"/>
      <c r="F515" s="36"/>
      <c r="G515" s="35"/>
      <c r="H515" s="35"/>
      <c r="I515" s="35"/>
      <c r="J515" s="36"/>
      <c r="L515" s="36"/>
      <c r="M515" s="35"/>
    </row>
    <row r="516" spans="2:13" s="34" customFormat="1" x14ac:dyDescent="0.25">
      <c r="B516" s="35"/>
      <c r="D516" s="36"/>
      <c r="E516" s="36"/>
      <c r="F516" s="36"/>
      <c r="G516" s="35"/>
      <c r="H516" s="35"/>
      <c r="I516" s="35"/>
      <c r="J516" s="36"/>
      <c r="L516" s="36"/>
      <c r="M516" s="35"/>
    </row>
    <row r="517" spans="2:13" s="34" customFormat="1" x14ac:dyDescent="0.25">
      <c r="B517" s="35"/>
      <c r="D517" s="36"/>
      <c r="E517" s="36"/>
      <c r="F517" s="36"/>
      <c r="G517" s="35"/>
      <c r="H517" s="35"/>
      <c r="I517" s="35"/>
      <c r="J517" s="36"/>
      <c r="L517" s="36"/>
      <c r="M517" s="35"/>
    </row>
    <row r="518" spans="2:13" s="34" customFormat="1" x14ac:dyDescent="0.25">
      <c r="B518" s="35"/>
      <c r="D518" s="36"/>
      <c r="E518" s="36"/>
      <c r="F518" s="36"/>
      <c r="G518" s="35"/>
      <c r="H518" s="35"/>
      <c r="I518" s="35"/>
      <c r="J518" s="36"/>
      <c r="L518" s="36"/>
      <c r="M518" s="35"/>
    </row>
    <row r="519" spans="2:13" s="34" customFormat="1" x14ac:dyDescent="0.25">
      <c r="B519" s="35"/>
      <c r="D519" s="36"/>
      <c r="E519" s="36"/>
      <c r="F519" s="36"/>
      <c r="G519" s="35"/>
      <c r="H519" s="35"/>
      <c r="I519" s="35"/>
      <c r="J519" s="36"/>
      <c r="L519" s="36"/>
      <c r="M519" s="35"/>
    </row>
    <row r="520" spans="2:13" s="34" customFormat="1" x14ac:dyDescent="0.25">
      <c r="B520" s="35"/>
      <c r="D520" s="36"/>
      <c r="E520" s="36"/>
      <c r="F520" s="36"/>
      <c r="G520" s="35"/>
      <c r="H520" s="35"/>
      <c r="I520" s="35"/>
      <c r="J520" s="36"/>
      <c r="L520" s="36"/>
      <c r="M520" s="35"/>
    </row>
    <row r="521" spans="2:13" s="34" customFormat="1" x14ac:dyDescent="0.25">
      <c r="B521" s="35"/>
      <c r="D521" s="36"/>
      <c r="E521" s="36"/>
      <c r="F521" s="36"/>
      <c r="G521" s="35"/>
      <c r="H521" s="35"/>
      <c r="I521" s="35"/>
      <c r="J521" s="36"/>
      <c r="L521" s="36"/>
      <c r="M521" s="35"/>
    </row>
    <row r="522" spans="2:13" s="34" customFormat="1" x14ac:dyDescent="0.25">
      <c r="B522" s="35"/>
      <c r="D522" s="36"/>
      <c r="E522" s="36"/>
      <c r="F522" s="36"/>
      <c r="G522" s="35"/>
      <c r="H522" s="35"/>
      <c r="I522" s="35"/>
      <c r="J522" s="36"/>
      <c r="L522" s="36"/>
      <c r="M522" s="35"/>
    </row>
    <row r="523" spans="2:13" s="34" customFormat="1" x14ac:dyDescent="0.25">
      <c r="B523" s="35"/>
      <c r="D523" s="36"/>
      <c r="E523" s="36"/>
      <c r="F523" s="36"/>
      <c r="G523" s="35"/>
      <c r="H523" s="35"/>
      <c r="I523" s="35"/>
      <c r="J523" s="36"/>
      <c r="L523" s="36"/>
      <c r="M523" s="35"/>
    </row>
    <row r="524" spans="2:13" s="34" customFormat="1" x14ac:dyDescent="0.25">
      <c r="B524" s="35"/>
      <c r="D524" s="36"/>
      <c r="E524" s="36"/>
      <c r="F524" s="36"/>
      <c r="G524" s="35"/>
      <c r="H524" s="35"/>
      <c r="I524" s="35"/>
      <c r="J524" s="36"/>
      <c r="L524" s="36"/>
      <c r="M524" s="35"/>
    </row>
    <row r="525" spans="2:13" s="34" customFormat="1" x14ac:dyDescent="0.25">
      <c r="B525" s="35"/>
      <c r="D525" s="36"/>
      <c r="E525" s="36"/>
      <c r="F525" s="36"/>
      <c r="G525" s="35"/>
      <c r="H525" s="35"/>
      <c r="I525" s="35"/>
      <c r="J525" s="36"/>
      <c r="L525" s="36"/>
      <c r="M525" s="35"/>
    </row>
    <row r="526" spans="2:13" s="34" customFormat="1" x14ac:dyDescent="0.25">
      <c r="B526" s="35"/>
      <c r="D526" s="36"/>
      <c r="E526" s="36"/>
      <c r="F526" s="36"/>
      <c r="G526" s="35"/>
      <c r="H526" s="35"/>
      <c r="I526" s="35"/>
      <c r="J526" s="36"/>
      <c r="L526" s="36"/>
      <c r="M526" s="35"/>
    </row>
    <row r="527" spans="2:13" s="34" customFormat="1" x14ac:dyDescent="0.25">
      <c r="B527" s="35"/>
      <c r="D527" s="36"/>
      <c r="E527" s="36"/>
      <c r="F527" s="36"/>
      <c r="G527" s="35"/>
      <c r="H527" s="35"/>
      <c r="I527" s="35"/>
      <c r="J527" s="36"/>
      <c r="L527" s="36"/>
      <c r="M527" s="35"/>
    </row>
    <row r="528" spans="2:13" s="34" customFormat="1" x14ac:dyDescent="0.25">
      <c r="B528" s="35"/>
      <c r="D528" s="36"/>
      <c r="E528" s="36"/>
      <c r="F528" s="36"/>
      <c r="G528" s="35"/>
      <c r="H528" s="35"/>
      <c r="I528" s="35"/>
      <c r="J528" s="36"/>
      <c r="L528" s="36"/>
      <c r="M528" s="35"/>
    </row>
    <row r="529" spans="2:13" s="34" customFormat="1" x14ac:dyDescent="0.25">
      <c r="B529" s="35"/>
      <c r="D529" s="36"/>
      <c r="E529" s="36"/>
      <c r="F529" s="36"/>
      <c r="G529" s="35"/>
      <c r="H529" s="35"/>
      <c r="I529" s="35"/>
      <c r="J529" s="36"/>
      <c r="L529" s="36"/>
      <c r="M529" s="35"/>
    </row>
    <row r="530" spans="2:13" s="34" customFormat="1" x14ac:dyDescent="0.25">
      <c r="B530" s="35"/>
      <c r="D530" s="36"/>
      <c r="E530" s="36"/>
      <c r="F530" s="36"/>
      <c r="G530" s="35"/>
      <c r="H530" s="35"/>
      <c r="I530" s="35"/>
      <c r="J530" s="36"/>
      <c r="L530" s="36"/>
      <c r="M530" s="35"/>
    </row>
    <row r="531" spans="2:13" s="34" customFormat="1" x14ac:dyDescent="0.25">
      <c r="B531" s="35"/>
      <c r="D531" s="36"/>
      <c r="E531" s="36"/>
      <c r="F531" s="36"/>
      <c r="G531" s="35"/>
      <c r="H531" s="35"/>
      <c r="I531" s="35"/>
      <c r="J531" s="36"/>
      <c r="L531" s="36"/>
      <c r="M531" s="35"/>
    </row>
    <row r="532" spans="2:13" s="34" customFormat="1" x14ac:dyDescent="0.25">
      <c r="B532" s="35"/>
      <c r="D532" s="36"/>
      <c r="E532" s="36"/>
      <c r="F532" s="36"/>
      <c r="G532" s="35"/>
      <c r="H532" s="35"/>
      <c r="I532" s="35"/>
      <c r="J532" s="36"/>
      <c r="L532" s="36"/>
      <c r="M532" s="35"/>
    </row>
    <row r="533" spans="2:13" s="34" customFormat="1" x14ac:dyDescent="0.25">
      <c r="B533" s="35"/>
      <c r="D533" s="36"/>
      <c r="E533" s="36"/>
      <c r="F533" s="36"/>
      <c r="G533" s="35"/>
      <c r="H533" s="35"/>
      <c r="I533" s="35"/>
      <c r="J533" s="36"/>
      <c r="L533" s="36"/>
      <c r="M533" s="35"/>
    </row>
    <row r="534" spans="2:13" s="34" customFormat="1" x14ac:dyDescent="0.25">
      <c r="B534" s="35"/>
      <c r="D534" s="36"/>
      <c r="E534" s="36"/>
      <c r="F534" s="36"/>
      <c r="G534" s="35"/>
      <c r="H534" s="35"/>
      <c r="I534" s="35"/>
      <c r="J534" s="36"/>
      <c r="L534" s="36"/>
      <c r="M534" s="35"/>
    </row>
    <row r="535" spans="2:13" s="34" customFormat="1" x14ac:dyDescent="0.25">
      <c r="B535" s="35"/>
      <c r="D535" s="36"/>
      <c r="E535" s="36"/>
      <c r="F535" s="36"/>
      <c r="G535" s="35"/>
      <c r="H535" s="35"/>
      <c r="I535" s="35"/>
      <c r="J535" s="36"/>
      <c r="L535" s="36"/>
      <c r="M535" s="35"/>
    </row>
    <row r="536" spans="2:13" s="34" customFormat="1" x14ac:dyDescent="0.25">
      <c r="B536" s="35"/>
      <c r="D536" s="36"/>
      <c r="E536" s="36"/>
      <c r="F536" s="36"/>
      <c r="G536" s="35"/>
      <c r="H536" s="35"/>
      <c r="I536" s="35"/>
      <c r="J536" s="36"/>
      <c r="L536" s="36"/>
      <c r="M536" s="35"/>
    </row>
    <row r="537" spans="2:13" s="34" customFormat="1" x14ac:dyDescent="0.25">
      <c r="B537" s="35"/>
      <c r="D537" s="36"/>
      <c r="E537" s="36"/>
      <c r="F537" s="36"/>
      <c r="G537" s="35"/>
      <c r="H537" s="35"/>
      <c r="I537" s="35"/>
      <c r="J537" s="36"/>
      <c r="L537" s="36"/>
      <c r="M537" s="35"/>
    </row>
    <row r="538" spans="2:13" s="34" customFormat="1" x14ac:dyDescent="0.25">
      <c r="B538" s="35"/>
      <c r="D538" s="36"/>
      <c r="E538" s="36"/>
      <c r="F538" s="36"/>
      <c r="G538" s="35"/>
      <c r="H538" s="35"/>
      <c r="I538" s="35"/>
      <c r="J538" s="36"/>
      <c r="L538" s="36"/>
      <c r="M538" s="35"/>
    </row>
    <row r="539" spans="2:13" s="34" customFormat="1" x14ac:dyDescent="0.25">
      <c r="B539" s="35"/>
      <c r="D539" s="36"/>
      <c r="E539" s="36"/>
      <c r="F539" s="36"/>
      <c r="G539" s="35"/>
      <c r="H539" s="35"/>
      <c r="I539" s="35"/>
      <c r="J539" s="36"/>
      <c r="L539" s="36"/>
      <c r="M539" s="35"/>
    </row>
    <row r="540" spans="2:13" s="34" customFormat="1" x14ac:dyDescent="0.25">
      <c r="B540" s="35"/>
      <c r="D540" s="36"/>
      <c r="E540" s="36"/>
      <c r="F540" s="36"/>
      <c r="G540" s="35"/>
      <c r="H540" s="35"/>
      <c r="I540" s="35"/>
      <c r="J540" s="36"/>
      <c r="L540" s="36"/>
      <c r="M540" s="35"/>
    </row>
    <row r="541" spans="2:13" s="34" customFormat="1" x14ac:dyDescent="0.25">
      <c r="B541" s="35"/>
      <c r="D541" s="36"/>
      <c r="E541" s="36"/>
      <c r="F541" s="36"/>
      <c r="G541" s="35"/>
      <c r="H541" s="35"/>
      <c r="I541" s="35"/>
      <c r="J541" s="36"/>
      <c r="L541" s="36"/>
      <c r="M541" s="35"/>
    </row>
    <row r="542" spans="2:13" s="34" customFormat="1" x14ac:dyDescent="0.25">
      <c r="B542" s="35"/>
      <c r="D542" s="36"/>
      <c r="E542" s="36"/>
      <c r="F542" s="36"/>
      <c r="G542" s="35"/>
      <c r="H542" s="35"/>
      <c r="I542" s="35"/>
      <c r="J542" s="36"/>
      <c r="L542" s="36"/>
      <c r="M542" s="35"/>
    </row>
    <row r="543" spans="2:13" s="34" customFormat="1" x14ac:dyDescent="0.25">
      <c r="B543" s="35"/>
      <c r="D543" s="36"/>
      <c r="E543" s="36"/>
      <c r="F543" s="36"/>
      <c r="G543" s="35"/>
      <c r="H543" s="35"/>
      <c r="I543" s="35"/>
      <c r="J543" s="36"/>
      <c r="L543" s="36"/>
      <c r="M543" s="35"/>
    </row>
    <row r="544" spans="2:13" s="34" customFormat="1" x14ac:dyDescent="0.25">
      <c r="B544" s="35"/>
      <c r="D544" s="36"/>
      <c r="E544" s="36"/>
      <c r="F544" s="36"/>
      <c r="G544" s="35"/>
      <c r="H544" s="35"/>
      <c r="I544" s="35"/>
      <c r="J544" s="36"/>
      <c r="L544" s="36"/>
      <c r="M544" s="35"/>
    </row>
    <row r="545" spans="2:13" s="34" customFormat="1" x14ac:dyDescent="0.25">
      <c r="B545" s="35"/>
      <c r="D545" s="36"/>
      <c r="E545" s="36"/>
      <c r="F545" s="36"/>
      <c r="G545" s="35"/>
      <c r="H545" s="35"/>
      <c r="I545" s="35"/>
      <c r="J545" s="36"/>
      <c r="L545" s="36"/>
      <c r="M545" s="35"/>
    </row>
    <row r="546" spans="2:13" s="34" customFormat="1" x14ac:dyDescent="0.25">
      <c r="B546" s="35"/>
      <c r="D546" s="36"/>
      <c r="E546" s="36"/>
      <c r="F546" s="36"/>
      <c r="G546" s="35"/>
      <c r="H546" s="35"/>
      <c r="I546" s="35"/>
      <c r="J546" s="36"/>
      <c r="L546" s="36"/>
      <c r="M546" s="35"/>
    </row>
    <row r="547" spans="2:13" s="34" customFormat="1" x14ac:dyDescent="0.25">
      <c r="B547" s="35"/>
      <c r="D547" s="36"/>
      <c r="E547" s="36"/>
      <c r="F547" s="36"/>
      <c r="G547" s="35"/>
      <c r="H547" s="35"/>
      <c r="I547" s="35"/>
      <c r="J547" s="36"/>
      <c r="L547" s="36"/>
      <c r="M547" s="35"/>
    </row>
    <row r="548" spans="2:13" s="34" customFormat="1" x14ac:dyDescent="0.25">
      <c r="B548" s="35"/>
      <c r="D548" s="36"/>
      <c r="E548" s="36"/>
      <c r="F548" s="36"/>
      <c r="G548" s="35"/>
      <c r="H548" s="35"/>
      <c r="I548" s="35"/>
      <c r="J548" s="36"/>
      <c r="L548" s="36"/>
      <c r="M548" s="35"/>
    </row>
    <row r="549" spans="2:13" s="34" customFormat="1" x14ac:dyDescent="0.25">
      <c r="B549" s="35"/>
      <c r="D549" s="36"/>
      <c r="E549" s="36"/>
      <c r="F549" s="36"/>
      <c r="G549" s="35"/>
      <c r="H549" s="35"/>
      <c r="I549" s="35"/>
      <c r="J549" s="36"/>
      <c r="L549" s="36"/>
      <c r="M549" s="35"/>
    </row>
    <row r="550" spans="2:13" s="34" customFormat="1" x14ac:dyDescent="0.25">
      <c r="B550" s="35"/>
      <c r="D550" s="36"/>
      <c r="E550" s="36"/>
      <c r="F550" s="36"/>
      <c r="G550" s="35"/>
      <c r="H550" s="35"/>
      <c r="I550" s="35"/>
      <c r="J550" s="36"/>
      <c r="L550" s="36"/>
      <c r="M550" s="35"/>
    </row>
    <row r="551" spans="2:13" s="34" customFormat="1" x14ac:dyDescent="0.25">
      <c r="B551" s="35"/>
      <c r="D551" s="36"/>
      <c r="E551" s="36"/>
      <c r="F551" s="36"/>
      <c r="G551" s="35"/>
      <c r="H551" s="35"/>
      <c r="I551" s="35"/>
      <c r="J551" s="36"/>
      <c r="L551" s="36"/>
      <c r="M551" s="35"/>
    </row>
    <row r="552" spans="2:13" s="34" customFormat="1" x14ac:dyDescent="0.25">
      <c r="B552" s="35"/>
      <c r="D552" s="36"/>
      <c r="E552" s="36"/>
      <c r="F552" s="36"/>
      <c r="G552" s="35"/>
      <c r="H552" s="35"/>
      <c r="I552" s="35"/>
      <c r="J552" s="36"/>
      <c r="L552" s="36"/>
      <c r="M552" s="35"/>
    </row>
    <row r="553" spans="2:13" s="34" customFormat="1" x14ac:dyDescent="0.25">
      <c r="B553" s="35"/>
      <c r="D553" s="36"/>
      <c r="E553" s="36"/>
      <c r="F553" s="36"/>
      <c r="G553" s="35"/>
      <c r="H553" s="35"/>
      <c r="I553" s="35"/>
      <c r="J553" s="36"/>
      <c r="L553" s="36"/>
      <c r="M553" s="35"/>
    </row>
    <row r="554" spans="2:13" s="34" customFormat="1" x14ac:dyDescent="0.25">
      <c r="B554" s="35"/>
      <c r="D554" s="36"/>
      <c r="E554" s="36"/>
      <c r="F554" s="36"/>
      <c r="G554" s="35"/>
      <c r="H554" s="35"/>
      <c r="I554" s="35"/>
      <c r="J554" s="36"/>
      <c r="L554" s="36"/>
      <c r="M554" s="35"/>
    </row>
    <row r="555" spans="2:13" s="34" customFormat="1" x14ac:dyDescent="0.25">
      <c r="B555" s="35"/>
      <c r="D555" s="36"/>
      <c r="E555" s="36"/>
      <c r="F555" s="36"/>
      <c r="G555" s="35"/>
      <c r="H555" s="35"/>
      <c r="I555" s="35"/>
      <c r="J555" s="36"/>
      <c r="L555" s="36"/>
      <c r="M555" s="35"/>
    </row>
    <row r="556" spans="2:13" s="34" customFormat="1" x14ac:dyDescent="0.25">
      <c r="B556" s="35"/>
      <c r="D556" s="36"/>
      <c r="E556" s="36"/>
      <c r="F556" s="36"/>
      <c r="G556" s="35"/>
      <c r="H556" s="35"/>
      <c r="I556" s="35"/>
      <c r="J556" s="36"/>
      <c r="L556" s="36"/>
      <c r="M556" s="35"/>
    </row>
    <row r="557" spans="2:13" s="34" customFormat="1" x14ac:dyDescent="0.25">
      <c r="B557" s="35"/>
      <c r="D557" s="36"/>
      <c r="E557" s="36"/>
      <c r="F557" s="36"/>
      <c r="G557" s="35"/>
      <c r="H557" s="35"/>
      <c r="I557" s="35"/>
      <c r="J557" s="36"/>
      <c r="L557" s="36"/>
      <c r="M557" s="35"/>
    </row>
    <row r="558" spans="2:13" s="34" customFormat="1" x14ac:dyDescent="0.25">
      <c r="B558" s="35"/>
      <c r="D558" s="36"/>
      <c r="E558" s="36"/>
      <c r="F558" s="36"/>
      <c r="G558" s="35"/>
      <c r="H558" s="35"/>
      <c r="I558" s="35"/>
      <c r="J558" s="36"/>
      <c r="L558" s="36"/>
      <c r="M558" s="35"/>
    </row>
    <row r="559" spans="2:13" s="34" customFormat="1" x14ac:dyDescent="0.25">
      <c r="B559" s="35"/>
      <c r="D559" s="36"/>
      <c r="E559" s="36"/>
      <c r="F559" s="36"/>
      <c r="G559" s="35"/>
      <c r="H559" s="35"/>
      <c r="I559" s="35"/>
      <c r="J559" s="36"/>
      <c r="L559" s="36"/>
      <c r="M559" s="35"/>
    </row>
    <row r="560" spans="2:13" s="34" customFormat="1" x14ac:dyDescent="0.25">
      <c r="B560" s="35"/>
      <c r="D560" s="36"/>
      <c r="E560" s="36"/>
      <c r="F560" s="36"/>
      <c r="G560" s="35"/>
      <c r="H560" s="35"/>
      <c r="I560" s="35"/>
      <c r="J560" s="36"/>
      <c r="L560" s="36"/>
      <c r="M560" s="35"/>
    </row>
    <row r="561" spans="2:13" s="34" customFormat="1" x14ac:dyDescent="0.25">
      <c r="B561" s="35"/>
      <c r="D561" s="36"/>
      <c r="E561" s="36"/>
      <c r="F561" s="36"/>
      <c r="G561" s="35"/>
      <c r="H561" s="35"/>
      <c r="I561" s="35"/>
      <c r="J561" s="36"/>
      <c r="L561" s="36"/>
      <c r="M561" s="35"/>
    </row>
    <row r="562" spans="2:13" s="34" customFormat="1" x14ac:dyDescent="0.25">
      <c r="B562" s="35"/>
      <c r="D562" s="36"/>
      <c r="E562" s="36"/>
      <c r="F562" s="36"/>
      <c r="G562" s="35"/>
      <c r="H562" s="35"/>
      <c r="I562" s="35"/>
      <c r="J562" s="36"/>
      <c r="L562" s="36"/>
      <c r="M562" s="35"/>
    </row>
    <row r="563" spans="2:13" s="34" customFormat="1" x14ac:dyDescent="0.25">
      <c r="B563" s="35"/>
      <c r="D563" s="36"/>
      <c r="E563" s="36"/>
      <c r="F563" s="36"/>
      <c r="G563" s="35"/>
      <c r="H563" s="35"/>
      <c r="I563" s="35"/>
      <c r="J563" s="36"/>
      <c r="L563" s="36"/>
      <c r="M563" s="35"/>
    </row>
    <row r="564" spans="2:13" s="34" customFormat="1" x14ac:dyDescent="0.25">
      <c r="B564" s="35"/>
      <c r="D564" s="36"/>
      <c r="E564" s="36"/>
      <c r="F564" s="36"/>
      <c r="G564" s="35"/>
      <c r="H564" s="35"/>
      <c r="I564" s="35"/>
      <c r="J564" s="36"/>
      <c r="L564" s="36"/>
      <c r="M564" s="35"/>
    </row>
    <row r="565" spans="2:13" s="34" customFormat="1" x14ac:dyDescent="0.25">
      <c r="B565" s="35"/>
      <c r="D565" s="36"/>
      <c r="E565" s="36"/>
      <c r="F565" s="36"/>
      <c r="G565" s="35"/>
      <c r="H565" s="35"/>
      <c r="I565" s="35"/>
      <c r="J565" s="36"/>
      <c r="L565" s="36"/>
      <c r="M565" s="35"/>
    </row>
    <row r="566" spans="2:13" s="34" customFormat="1" x14ac:dyDescent="0.25">
      <c r="B566" s="35"/>
      <c r="D566" s="36"/>
      <c r="E566" s="36"/>
      <c r="F566" s="36"/>
      <c r="G566" s="35"/>
      <c r="H566" s="35"/>
      <c r="I566" s="35"/>
      <c r="J566" s="36"/>
      <c r="L566" s="36"/>
      <c r="M566" s="35"/>
    </row>
    <row r="567" spans="2:13" s="34" customFormat="1" x14ac:dyDescent="0.25">
      <c r="B567" s="35"/>
      <c r="D567" s="36"/>
      <c r="E567" s="36"/>
      <c r="F567" s="36"/>
      <c r="G567" s="35"/>
      <c r="H567" s="35"/>
      <c r="I567" s="35"/>
      <c r="J567" s="36"/>
      <c r="L567" s="36"/>
      <c r="M567" s="35"/>
    </row>
    <row r="568" spans="2:13" s="34" customFormat="1" x14ac:dyDescent="0.25">
      <c r="B568" s="35"/>
      <c r="D568" s="36"/>
      <c r="E568" s="36"/>
      <c r="F568" s="36"/>
      <c r="G568" s="35"/>
      <c r="H568" s="35"/>
      <c r="I568" s="35"/>
      <c r="J568" s="36"/>
      <c r="L568" s="36"/>
      <c r="M568" s="35"/>
    </row>
    <row r="569" spans="2:13" s="34" customFormat="1" x14ac:dyDescent="0.25">
      <c r="B569" s="35"/>
      <c r="D569" s="36"/>
      <c r="E569" s="36"/>
      <c r="F569" s="36"/>
      <c r="G569" s="35"/>
      <c r="H569" s="35"/>
      <c r="I569" s="35"/>
      <c r="J569" s="36"/>
      <c r="L569" s="36"/>
      <c r="M569" s="35"/>
    </row>
    <row r="570" spans="2:13" s="34" customFormat="1" x14ac:dyDescent="0.25">
      <c r="B570" s="35"/>
      <c r="D570" s="36"/>
      <c r="E570" s="36"/>
      <c r="F570" s="36"/>
      <c r="G570" s="35"/>
      <c r="H570" s="35"/>
      <c r="I570" s="35"/>
      <c r="J570" s="36"/>
      <c r="L570" s="36"/>
      <c r="M570" s="35"/>
    </row>
    <row r="571" spans="2:13" s="34" customFormat="1" x14ac:dyDescent="0.25">
      <c r="B571" s="35"/>
      <c r="D571" s="36"/>
      <c r="E571" s="36"/>
      <c r="F571" s="36"/>
      <c r="G571" s="35"/>
      <c r="H571" s="35"/>
      <c r="I571" s="35"/>
      <c r="J571" s="36"/>
      <c r="L571" s="36"/>
      <c r="M571" s="35"/>
    </row>
    <row r="572" spans="2:13" s="34" customFormat="1" x14ac:dyDescent="0.25">
      <c r="B572" s="35"/>
      <c r="D572" s="36"/>
      <c r="E572" s="36"/>
      <c r="F572" s="36"/>
      <c r="G572" s="35"/>
      <c r="H572" s="35"/>
      <c r="I572" s="35"/>
      <c r="J572" s="36"/>
      <c r="L572" s="36"/>
      <c r="M572" s="35"/>
    </row>
    <row r="573" spans="2:13" s="34" customFormat="1" x14ac:dyDescent="0.25">
      <c r="B573" s="35"/>
      <c r="D573" s="36"/>
      <c r="E573" s="36"/>
      <c r="F573" s="36"/>
      <c r="G573" s="35"/>
      <c r="H573" s="35"/>
      <c r="I573" s="35"/>
      <c r="J573" s="36"/>
      <c r="L573" s="36"/>
      <c r="M573" s="35"/>
    </row>
    <row r="574" spans="2:13" s="34" customFormat="1" x14ac:dyDescent="0.25">
      <c r="B574" s="35"/>
      <c r="D574" s="36"/>
      <c r="E574" s="36"/>
      <c r="F574" s="36"/>
      <c r="G574" s="35"/>
      <c r="H574" s="35"/>
      <c r="I574" s="35"/>
      <c r="J574" s="36"/>
      <c r="L574" s="36"/>
      <c r="M574" s="35"/>
    </row>
    <row r="575" spans="2:13" s="34" customFormat="1" x14ac:dyDescent="0.25">
      <c r="B575" s="35"/>
      <c r="D575" s="36"/>
      <c r="E575" s="36"/>
      <c r="F575" s="36"/>
      <c r="G575" s="35"/>
      <c r="H575" s="35"/>
      <c r="I575" s="35"/>
      <c r="J575" s="36"/>
      <c r="L575" s="36"/>
      <c r="M575" s="35"/>
    </row>
    <row r="576" spans="2:13" s="34" customFormat="1" x14ac:dyDescent="0.25">
      <c r="B576" s="35"/>
      <c r="D576" s="36"/>
      <c r="E576" s="36"/>
      <c r="F576" s="36"/>
      <c r="G576" s="35"/>
      <c r="H576" s="35"/>
      <c r="I576" s="35"/>
      <c r="J576" s="36"/>
      <c r="L576" s="36"/>
      <c r="M576" s="35"/>
    </row>
    <row r="577" spans="2:13" s="34" customFormat="1" x14ac:dyDescent="0.25">
      <c r="B577" s="35"/>
      <c r="D577" s="36"/>
      <c r="E577" s="36"/>
      <c r="F577" s="36"/>
      <c r="G577" s="35"/>
      <c r="H577" s="35"/>
      <c r="I577" s="35"/>
      <c r="J577" s="36"/>
      <c r="L577" s="36"/>
      <c r="M577" s="35"/>
    </row>
    <row r="578" spans="2:13" s="34" customFormat="1" x14ac:dyDescent="0.25">
      <c r="B578" s="35"/>
      <c r="D578" s="36"/>
      <c r="E578" s="36"/>
      <c r="F578" s="36"/>
      <c r="G578" s="35"/>
      <c r="H578" s="35"/>
      <c r="I578" s="35"/>
      <c r="J578" s="36"/>
      <c r="L578" s="36"/>
      <c r="M578" s="35"/>
    </row>
    <row r="579" spans="2:13" s="34" customFormat="1" x14ac:dyDescent="0.25">
      <c r="B579" s="35"/>
      <c r="D579" s="36"/>
      <c r="E579" s="36"/>
      <c r="F579" s="36"/>
      <c r="G579" s="35"/>
      <c r="H579" s="35"/>
      <c r="I579" s="35"/>
      <c r="J579" s="36"/>
      <c r="L579" s="36"/>
      <c r="M579" s="35"/>
    </row>
    <row r="580" spans="2:13" s="34" customFormat="1" x14ac:dyDescent="0.25">
      <c r="B580" s="35"/>
      <c r="D580" s="36"/>
      <c r="E580" s="36"/>
      <c r="F580" s="36"/>
      <c r="G580" s="35"/>
      <c r="H580" s="35"/>
      <c r="I580" s="35"/>
      <c r="J580" s="36"/>
      <c r="L580" s="36"/>
      <c r="M580" s="35"/>
    </row>
  </sheetData>
  <mergeCells count="12">
    <mergeCell ref="A1:N1"/>
    <mergeCell ref="I2:J2"/>
    <mergeCell ref="K2:L2"/>
    <mergeCell ref="M2:N2"/>
    <mergeCell ref="B2:B3"/>
    <mergeCell ref="A2:A3"/>
    <mergeCell ref="C2:C3"/>
    <mergeCell ref="D2:D3"/>
    <mergeCell ref="E2:E3"/>
    <mergeCell ref="F2:F3"/>
    <mergeCell ref="G2:G3"/>
    <mergeCell ref="H2:H3"/>
  </mergeCells>
  <conditionalFormatting sqref="B109">
    <cfRule type="duplicateValues" dxfId="33" priority="52"/>
  </conditionalFormatting>
  <conditionalFormatting sqref="B110">
    <cfRule type="duplicateValues" dxfId="32" priority="50"/>
  </conditionalFormatting>
  <conditionalFormatting sqref="B111">
    <cfRule type="duplicateValues" dxfId="31" priority="48"/>
  </conditionalFormatting>
  <conditionalFormatting sqref="B112">
    <cfRule type="duplicateValues" dxfId="30" priority="46"/>
  </conditionalFormatting>
  <conditionalFormatting sqref="B113">
    <cfRule type="duplicateValues" dxfId="29" priority="44"/>
  </conditionalFormatting>
  <conditionalFormatting sqref="B114">
    <cfRule type="duplicateValues" dxfId="28" priority="42"/>
  </conditionalFormatting>
  <conditionalFormatting sqref="B115">
    <cfRule type="duplicateValues" dxfId="27" priority="41"/>
  </conditionalFormatting>
  <conditionalFormatting sqref="B116">
    <cfRule type="duplicateValues" dxfId="26" priority="38"/>
  </conditionalFormatting>
  <conditionalFormatting sqref="B117">
    <cfRule type="duplicateValues" dxfId="25" priority="36"/>
  </conditionalFormatting>
  <conditionalFormatting sqref="B118">
    <cfRule type="duplicateValues" dxfId="24" priority="34"/>
  </conditionalFormatting>
  <conditionalFormatting sqref="B119">
    <cfRule type="duplicateValues" dxfId="23" priority="32"/>
  </conditionalFormatting>
  <conditionalFormatting sqref="B120">
    <cfRule type="duplicateValues" dxfId="22" priority="30"/>
  </conditionalFormatting>
  <conditionalFormatting sqref="B121">
    <cfRule type="duplicateValues" dxfId="21" priority="28"/>
  </conditionalFormatting>
  <conditionalFormatting sqref="B122">
    <cfRule type="duplicateValues" dxfId="20" priority="26"/>
  </conditionalFormatting>
  <conditionalFormatting sqref="B123">
    <cfRule type="duplicateValues" dxfId="19" priority="24"/>
  </conditionalFormatting>
  <conditionalFormatting sqref="B124">
    <cfRule type="duplicateValues" dxfId="18" priority="22"/>
  </conditionalFormatting>
  <conditionalFormatting sqref="B125">
    <cfRule type="duplicateValues" dxfId="17" priority="20"/>
  </conditionalFormatting>
  <conditionalFormatting sqref="B126">
    <cfRule type="duplicateValues" dxfId="16" priority="18"/>
  </conditionalFormatting>
  <conditionalFormatting sqref="B128">
    <cfRule type="duplicateValues" dxfId="15" priority="14"/>
  </conditionalFormatting>
  <conditionalFormatting sqref="B129">
    <cfRule type="duplicateValues" dxfId="14" priority="12"/>
  </conditionalFormatting>
  <conditionalFormatting sqref="B130">
    <cfRule type="duplicateValues" dxfId="13" priority="10"/>
  </conditionalFormatting>
  <conditionalFormatting sqref="B131">
    <cfRule type="duplicateValues" dxfId="12" priority="6"/>
  </conditionalFormatting>
  <conditionalFormatting sqref="B132">
    <cfRule type="duplicateValues" dxfId="11" priority="2"/>
  </conditionalFormatting>
  <conditionalFormatting sqref="B198:B334 B133:B196">
    <cfRule type="duplicateValues" dxfId="10" priority="784"/>
  </conditionalFormatting>
  <conditionalFormatting sqref="B5:B132">
    <cfRule type="duplicateValues" dxfId="9" priority="792"/>
  </conditionalFormatting>
  <pageMargins left="0.23622047244094491" right="0.15748031496062992" top="0.31496062992125984" bottom="0.31496062992125984" header="0.31496062992125984" footer="0.31496062992125984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zoomScaleNormal="100" workbookViewId="0">
      <selection activeCell="L4" sqref="L4:L5"/>
    </sheetView>
  </sheetViews>
  <sheetFormatPr defaultRowHeight="16.5" x14ac:dyDescent="0.25"/>
  <cols>
    <col min="1" max="1" width="5.28515625" style="19" customWidth="1"/>
    <col min="2" max="2" width="9.28515625" style="2" customWidth="1"/>
    <col min="3" max="3" width="22.28515625" style="22" customWidth="1"/>
    <col min="4" max="4" width="21.85546875" style="23" customWidth="1"/>
    <col min="5" max="5" width="22.7109375" style="22" customWidth="1"/>
    <col min="6" max="6" width="16.5703125" style="23" customWidth="1"/>
    <col min="7" max="7" width="13.85546875" style="18" customWidth="1"/>
    <col min="8" max="8" width="19.85546875" style="18" customWidth="1"/>
    <col min="9" max="9" width="7.140625" style="18" customWidth="1"/>
    <col min="10" max="10" width="16.28515625" style="21" customWidth="1"/>
    <col min="11" max="11" width="9.42578125" style="19" customWidth="1"/>
    <col min="12" max="12" width="14.85546875" style="19" customWidth="1"/>
    <col min="13" max="13" width="12" style="19" customWidth="1"/>
    <col min="14" max="14" width="16.42578125" style="19" customWidth="1"/>
    <col min="15" max="16384" width="9.140625" style="19"/>
  </cols>
  <sheetData>
    <row r="1" spans="1:14" s="17" customFormat="1" ht="46.5" customHeight="1" x14ac:dyDescent="0.25">
      <c r="A1" s="52" t="s">
        <v>766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51" customHeight="1" x14ac:dyDescent="0.25">
      <c r="A2" s="60" t="s">
        <v>326</v>
      </c>
      <c r="B2" s="60" t="s">
        <v>327</v>
      </c>
      <c r="C2" s="60" t="s">
        <v>0</v>
      </c>
      <c r="D2" s="60" t="s">
        <v>1</v>
      </c>
      <c r="E2" s="60" t="s">
        <v>2</v>
      </c>
      <c r="F2" s="60" t="s">
        <v>328</v>
      </c>
      <c r="G2" s="59" t="s">
        <v>755</v>
      </c>
      <c r="H2" s="56" t="s">
        <v>764</v>
      </c>
      <c r="I2" s="56" t="s">
        <v>765</v>
      </c>
      <c r="J2" s="56"/>
      <c r="K2" s="58" t="s">
        <v>716</v>
      </c>
      <c r="L2" s="58"/>
      <c r="M2" s="57" t="s">
        <v>714</v>
      </c>
      <c r="N2" s="57"/>
    </row>
    <row r="3" spans="1:14" ht="39" customHeight="1" x14ac:dyDescent="0.25">
      <c r="A3" s="60"/>
      <c r="B3" s="60"/>
      <c r="C3" s="60"/>
      <c r="D3" s="60"/>
      <c r="E3" s="60"/>
      <c r="F3" s="60"/>
      <c r="G3" s="59"/>
      <c r="H3" s="56"/>
      <c r="I3" s="27" t="s">
        <v>757</v>
      </c>
      <c r="J3" s="27" t="s">
        <v>715</v>
      </c>
      <c r="K3" s="26" t="s">
        <v>719</v>
      </c>
      <c r="L3" s="26" t="s">
        <v>715</v>
      </c>
      <c r="M3" s="26" t="s">
        <v>719</v>
      </c>
      <c r="N3" s="28" t="s">
        <v>715</v>
      </c>
    </row>
    <row r="4" spans="1:14" ht="21" customHeight="1" x14ac:dyDescent="0.25">
      <c r="A4" s="16" t="s">
        <v>694</v>
      </c>
      <c r="B4" s="16" t="s">
        <v>712</v>
      </c>
      <c r="C4" s="16" t="s">
        <v>695</v>
      </c>
      <c r="D4" s="4" t="s">
        <v>696</v>
      </c>
      <c r="E4" s="16" t="s">
        <v>713</v>
      </c>
      <c r="F4" s="16" t="s">
        <v>697</v>
      </c>
      <c r="G4" s="4">
        <v>1</v>
      </c>
      <c r="H4" s="4">
        <v>2</v>
      </c>
      <c r="I4" s="4">
        <v>3</v>
      </c>
      <c r="J4" s="16">
        <v>4</v>
      </c>
      <c r="K4" s="2">
        <v>5</v>
      </c>
      <c r="L4" s="4" t="s">
        <v>758</v>
      </c>
      <c r="M4" s="3" t="s">
        <v>759</v>
      </c>
      <c r="N4" s="25" t="s">
        <v>760</v>
      </c>
    </row>
    <row r="5" spans="1:14" s="20" customFormat="1" ht="60" x14ac:dyDescent="0.25">
      <c r="A5" s="5">
        <v>1</v>
      </c>
      <c r="B5" s="9">
        <v>11193864</v>
      </c>
      <c r="C5" s="10" t="s">
        <v>237</v>
      </c>
      <c r="D5" s="12" t="s">
        <v>238</v>
      </c>
      <c r="E5" s="13" t="s">
        <v>703</v>
      </c>
      <c r="F5" s="11" t="s">
        <v>706</v>
      </c>
      <c r="G5" s="7">
        <f>VLOOKUP(B5,'[1]Gửi Trang'!B$2:H$431,7,0)</f>
        <v>30000000</v>
      </c>
      <c r="H5" s="7">
        <f>5*1900000</f>
        <v>9500000</v>
      </c>
      <c r="I5" s="7"/>
      <c r="J5" s="5"/>
      <c r="K5" s="5">
        <v>50</v>
      </c>
      <c r="L5" s="14">
        <f>H5*K5/100</f>
        <v>4750000</v>
      </c>
      <c r="M5" s="7">
        <f>I5+K5</f>
        <v>50</v>
      </c>
      <c r="N5" s="8">
        <f>J5+L5</f>
        <v>4750000</v>
      </c>
    </row>
    <row r="6" spans="1:14" ht="24.75" customHeight="1" x14ac:dyDescent="0.25">
      <c r="A6" s="5">
        <v>2</v>
      </c>
      <c r="B6" s="9">
        <v>11184421</v>
      </c>
      <c r="C6" s="10" t="s">
        <v>763</v>
      </c>
      <c r="D6" s="12" t="s">
        <v>298</v>
      </c>
      <c r="E6" s="13" t="s">
        <v>703</v>
      </c>
      <c r="F6" s="6" t="s">
        <v>258</v>
      </c>
      <c r="G6" s="7">
        <f>VLOOKUP(B6,'[1]Gửi Trang'!B$2:H$431,7,0)</f>
        <v>20500000</v>
      </c>
      <c r="H6" s="7">
        <f>5*1650000</f>
        <v>8250000</v>
      </c>
      <c r="I6" s="7"/>
      <c r="J6" s="5"/>
      <c r="K6" s="5">
        <v>25</v>
      </c>
      <c r="L6" s="14">
        <f t="shared" ref="L6:L32" si="0">H6*K6/100</f>
        <v>2062500</v>
      </c>
      <c r="M6" s="7">
        <f t="shared" ref="M6:M32" si="1">I6+K6</f>
        <v>25</v>
      </c>
      <c r="N6" s="8">
        <f t="shared" ref="N6:N32" si="2">J6+L6</f>
        <v>2062500</v>
      </c>
    </row>
    <row r="7" spans="1:14" ht="60" x14ac:dyDescent="0.25">
      <c r="A7" s="5">
        <v>3</v>
      </c>
      <c r="B7" s="9">
        <v>11183565</v>
      </c>
      <c r="C7" s="10" t="s">
        <v>41</v>
      </c>
      <c r="D7" s="12" t="s">
        <v>42</v>
      </c>
      <c r="E7" s="10" t="s">
        <v>43</v>
      </c>
      <c r="F7" s="11" t="s">
        <v>706</v>
      </c>
      <c r="G7" s="7">
        <v>40000000</v>
      </c>
      <c r="H7" s="7">
        <f>1650000*5</f>
        <v>8250000</v>
      </c>
      <c r="I7" s="7"/>
      <c r="J7" s="5"/>
      <c r="K7" s="5">
        <v>50</v>
      </c>
      <c r="L7" s="14">
        <f t="shared" si="0"/>
        <v>4125000</v>
      </c>
      <c r="M7" s="7">
        <f t="shared" si="1"/>
        <v>50</v>
      </c>
      <c r="N7" s="8">
        <f t="shared" si="2"/>
        <v>4125000</v>
      </c>
    </row>
    <row r="8" spans="1:14" ht="45" x14ac:dyDescent="0.25">
      <c r="A8" s="5">
        <v>4</v>
      </c>
      <c r="B8" s="9">
        <v>11174888</v>
      </c>
      <c r="C8" s="10" t="s">
        <v>127</v>
      </c>
      <c r="D8" s="12" t="s">
        <v>128</v>
      </c>
      <c r="E8" s="13" t="s">
        <v>703</v>
      </c>
      <c r="F8" s="11" t="s">
        <v>709</v>
      </c>
      <c r="G8" s="7">
        <f>VLOOKUP(B8,'[1]Gửi Trang'!B$2:H$431,7,0)</f>
        <v>29000000</v>
      </c>
      <c r="H8" s="7">
        <f>5*1900000</f>
        <v>9500000</v>
      </c>
      <c r="I8" s="7"/>
      <c r="J8" s="5"/>
      <c r="K8" s="5">
        <v>50</v>
      </c>
      <c r="L8" s="14">
        <f t="shared" si="0"/>
        <v>4750000</v>
      </c>
      <c r="M8" s="7">
        <f t="shared" si="1"/>
        <v>50</v>
      </c>
      <c r="N8" s="8">
        <f t="shared" si="2"/>
        <v>4750000</v>
      </c>
    </row>
    <row r="9" spans="1:14" ht="45" x14ac:dyDescent="0.25">
      <c r="A9" s="5">
        <v>5</v>
      </c>
      <c r="B9" s="9">
        <v>11181110</v>
      </c>
      <c r="C9" s="10" t="s">
        <v>90</v>
      </c>
      <c r="D9" s="12" t="s">
        <v>91</v>
      </c>
      <c r="E9" s="10" t="s">
        <v>43</v>
      </c>
      <c r="F9" s="11" t="s">
        <v>709</v>
      </c>
      <c r="G9" s="7">
        <v>40000000</v>
      </c>
      <c r="H9" s="7">
        <f>1650000*5</f>
        <v>8250000</v>
      </c>
      <c r="I9" s="7"/>
      <c r="J9" s="5"/>
      <c r="K9" s="5">
        <v>50</v>
      </c>
      <c r="L9" s="14">
        <f t="shared" si="0"/>
        <v>4125000</v>
      </c>
      <c r="M9" s="7">
        <f t="shared" si="1"/>
        <v>50</v>
      </c>
      <c r="N9" s="8">
        <f t="shared" si="2"/>
        <v>4125000</v>
      </c>
    </row>
    <row r="10" spans="1:14" ht="21" customHeight="1" x14ac:dyDescent="0.25">
      <c r="A10" s="5">
        <v>6</v>
      </c>
      <c r="B10" s="5">
        <v>11195543</v>
      </c>
      <c r="C10" s="13" t="s">
        <v>512</v>
      </c>
      <c r="D10" s="6" t="s">
        <v>513</v>
      </c>
      <c r="E10" s="13" t="s">
        <v>469</v>
      </c>
      <c r="F10" s="6" t="s">
        <v>673</v>
      </c>
      <c r="G10" s="7">
        <v>24500000</v>
      </c>
      <c r="H10" s="7">
        <f>1650000*5</f>
        <v>8250000</v>
      </c>
      <c r="I10" s="7">
        <v>70</v>
      </c>
      <c r="J10" s="24">
        <f>1650000*5*70%</f>
        <v>5775000</v>
      </c>
      <c r="K10" s="5">
        <v>12.5</v>
      </c>
      <c r="L10" s="14">
        <f t="shared" si="0"/>
        <v>1031250</v>
      </c>
      <c r="M10" s="29">
        <f t="shared" si="1"/>
        <v>82.5</v>
      </c>
      <c r="N10" s="8">
        <f t="shared" si="2"/>
        <v>6806250</v>
      </c>
    </row>
    <row r="11" spans="1:14" ht="21" customHeight="1" x14ac:dyDescent="0.25">
      <c r="A11" s="5">
        <v>7</v>
      </c>
      <c r="B11" s="5">
        <v>11195798</v>
      </c>
      <c r="C11" s="13" t="s">
        <v>616</v>
      </c>
      <c r="D11" s="6" t="s">
        <v>617</v>
      </c>
      <c r="E11" s="12" t="s">
        <v>702</v>
      </c>
      <c r="F11" s="6" t="s">
        <v>673</v>
      </c>
      <c r="G11" s="7">
        <f>VLOOKUP(B11,'[1]Gửi Trang'!B$2:H$431,7,0)</f>
        <v>22500000</v>
      </c>
      <c r="H11" s="7">
        <f>5*1900000</f>
        <v>9500000</v>
      </c>
      <c r="I11" s="7">
        <v>70</v>
      </c>
      <c r="J11" s="24">
        <f>1900000*5*70%</f>
        <v>6650000</v>
      </c>
      <c r="K11" s="5">
        <v>12.5</v>
      </c>
      <c r="L11" s="14">
        <f t="shared" si="0"/>
        <v>1187500</v>
      </c>
      <c r="M11" s="29">
        <f t="shared" si="1"/>
        <v>82.5</v>
      </c>
      <c r="N11" s="8">
        <f t="shared" si="2"/>
        <v>7837500</v>
      </c>
    </row>
    <row r="12" spans="1:14" ht="21" customHeight="1" x14ac:dyDescent="0.25">
      <c r="A12" s="5">
        <v>8</v>
      </c>
      <c r="B12" s="5">
        <v>11182793</v>
      </c>
      <c r="C12" s="13" t="s">
        <v>681</v>
      </c>
      <c r="D12" s="6" t="s">
        <v>682</v>
      </c>
      <c r="E12" s="13" t="s">
        <v>703</v>
      </c>
      <c r="F12" s="6" t="s">
        <v>673</v>
      </c>
      <c r="G12" s="7">
        <f>VLOOKUP(B12,'[1]Gửi Trang'!B$2:H$431,7,0)</f>
        <v>20000000</v>
      </c>
      <c r="H12" s="7">
        <f>5*1900000</f>
        <v>9500000</v>
      </c>
      <c r="I12" s="7">
        <v>70</v>
      </c>
      <c r="J12" s="24">
        <f>1900000*5*70%</f>
        <v>6650000</v>
      </c>
      <c r="K12" s="5">
        <v>12.5</v>
      </c>
      <c r="L12" s="14">
        <f t="shared" si="0"/>
        <v>1187500</v>
      </c>
      <c r="M12" s="29">
        <f t="shared" si="1"/>
        <v>82.5</v>
      </c>
      <c r="N12" s="8">
        <f t="shared" si="2"/>
        <v>7837500</v>
      </c>
    </row>
    <row r="13" spans="1:14" ht="21" customHeight="1" x14ac:dyDescent="0.25">
      <c r="A13" s="5">
        <v>9</v>
      </c>
      <c r="B13" s="5">
        <v>11192452</v>
      </c>
      <c r="C13" s="13" t="s">
        <v>687</v>
      </c>
      <c r="D13" s="6" t="s">
        <v>688</v>
      </c>
      <c r="E13" s="13" t="s">
        <v>448</v>
      </c>
      <c r="F13" s="6" t="s">
        <v>673</v>
      </c>
      <c r="G13" s="7">
        <f>5100000*5</f>
        <v>25500000</v>
      </c>
      <c r="H13" s="7">
        <f>5*1650000</f>
        <v>8250000</v>
      </c>
      <c r="I13" s="7">
        <v>70</v>
      </c>
      <c r="J13" s="24">
        <f>1650000*5*70%</f>
        <v>5775000</v>
      </c>
      <c r="K13" s="5">
        <v>12.5</v>
      </c>
      <c r="L13" s="14">
        <f t="shared" si="0"/>
        <v>1031250</v>
      </c>
      <c r="M13" s="29">
        <f t="shared" si="1"/>
        <v>82.5</v>
      </c>
      <c r="N13" s="8">
        <f t="shared" si="2"/>
        <v>6806250</v>
      </c>
    </row>
    <row r="14" spans="1:14" ht="21" customHeight="1" x14ac:dyDescent="0.25">
      <c r="A14" s="5">
        <v>10</v>
      </c>
      <c r="B14" s="5">
        <v>11193979</v>
      </c>
      <c r="C14" s="13" t="s">
        <v>35</v>
      </c>
      <c r="D14" s="6" t="s">
        <v>333</v>
      </c>
      <c r="E14" s="10" t="s">
        <v>702</v>
      </c>
      <c r="F14" s="6" t="s">
        <v>449</v>
      </c>
      <c r="G14" s="7">
        <f>VLOOKUP(B14,'[1]Gửi Trang'!B$2:H$431,7,0)</f>
        <v>22500000</v>
      </c>
      <c r="H14" s="7">
        <f>5*1900000</f>
        <v>9500000</v>
      </c>
      <c r="I14" s="7">
        <v>50</v>
      </c>
      <c r="J14" s="24">
        <f>1900000*5*50%</f>
        <v>4750000</v>
      </c>
      <c r="K14" s="5">
        <v>22.5</v>
      </c>
      <c r="L14" s="14">
        <f t="shared" si="0"/>
        <v>2137500</v>
      </c>
      <c r="M14" s="29">
        <f t="shared" si="1"/>
        <v>72.5</v>
      </c>
      <c r="N14" s="8">
        <f t="shared" si="2"/>
        <v>6887500</v>
      </c>
    </row>
    <row r="15" spans="1:14" ht="21" customHeight="1" x14ac:dyDescent="0.25">
      <c r="A15" s="5">
        <v>11</v>
      </c>
      <c r="B15" s="5">
        <v>11191787</v>
      </c>
      <c r="C15" s="13" t="s">
        <v>336</v>
      </c>
      <c r="D15" s="6" t="s">
        <v>337</v>
      </c>
      <c r="E15" s="13" t="s">
        <v>703</v>
      </c>
      <c r="F15" s="6" t="s">
        <v>449</v>
      </c>
      <c r="G15" s="7">
        <f>VLOOKUP(B15,'[1]Gửi Trang'!B$2:H$431,7,0)</f>
        <v>20000000</v>
      </c>
      <c r="H15" s="7">
        <f>5*1900000</f>
        <v>9500000</v>
      </c>
      <c r="I15" s="7">
        <v>50</v>
      </c>
      <c r="J15" s="24">
        <f>1900000*5*50%</f>
        <v>4750000</v>
      </c>
      <c r="K15" s="5">
        <v>22.5</v>
      </c>
      <c r="L15" s="14">
        <f t="shared" si="0"/>
        <v>2137500</v>
      </c>
      <c r="M15" s="29">
        <f t="shared" si="1"/>
        <v>72.5</v>
      </c>
      <c r="N15" s="8">
        <f t="shared" si="2"/>
        <v>6887500</v>
      </c>
    </row>
    <row r="16" spans="1:14" ht="21" customHeight="1" x14ac:dyDescent="0.25">
      <c r="A16" s="5">
        <v>12</v>
      </c>
      <c r="B16" s="5">
        <v>11161231</v>
      </c>
      <c r="C16" s="13" t="s">
        <v>198</v>
      </c>
      <c r="D16" s="6" t="s">
        <v>358</v>
      </c>
      <c r="E16" s="13" t="s">
        <v>703</v>
      </c>
      <c r="F16" s="6" t="s">
        <v>449</v>
      </c>
      <c r="G16" s="7">
        <f>VLOOKUP(B16,'[1]Gửi Trang'!B$2:H$431,7,0)</f>
        <v>20000000</v>
      </c>
      <c r="H16" s="7">
        <f>5*1650000</f>
        <v>8250000</v>
      </c>
      <c r="I16" s="7">
        <v>50</v>
      </c>
      <c r="J16" s="24">
        <f>1650000*5*50%</f>
        <v>4125000</v>
      </c>
      <c r="K16" s="5">
        <v>22.5</v>
      </c>
      <c r="L16" s="14">
        <f t="shared" si="0"/>
        <v>1856250</v>
      </c>
      <c r="M16" s="29">
        <f t="shared" si="1"/>
        <v>72.5</v>
      </c>
      <c r="N16" s="8">
        <f t="shared" si="2"/>
        <v>5981250</v>
      </c>
    </row>
    <row r="17" spans="1:14" ht="21" customHeight="1" x14ac:dyDescent="0.25">
      <c r="A17" s="5">
        <v>13</v>
      </c>
      <c r="B17" s="5">
        <v>11162175</v>
      </c>
      <c r="C17" s="13" t="s">
        <v>108</v>
      </c>
      <c r="D17" s="6" t="s">
        <v>370</v>
      </c>
      <c r="E17" s="13" t="s">
        <v>703</v>
      </c>
      <c r="F17" s="6" t="s">
        <v>449</v>
      </c>
      <c r="G17" s="7">
        <f>VLOOKUP(B17,'[1]Gửi Trang'!B$2:H$431,7,0)</f>
        <v>29000000</v>
      </c>
      <c r="H17" s="7">
        <f>5*1900000</f>
        <v>9500000</v>
      </c>
      <c r="I17" s="7">
        <v>50</v>
      </c>
      <c r="J17" s="24">
        <f>1650000*5*50%</f>
        <v>4125000</v>
      </c>
      <c r="K17" s="5">
        <v>22.5</v>
      </c>
      <c r="L17" s="14">
        <f t="shared" si="0"/>
        <v>2137500</v>
      </c>
      <c r="M17" s="29">
        <f t="shared" si="1"/>
        <v>72.5</v>
      </c>
      <c r="N17" s="8">
        <f t="shared" si="2"/>
        <v>6262500</v>
      </c>
    </row>
    <row r="18" spans="1:14" ht="21" customHeight="1" x14ac:dyDescent="0.25">
      <c r="A18" s="5">
        <v>14</v>
      </c>
      <c r="B18" s="5">
        <v>11174064</v>
      </c>
      <c r="C18" s="13" t="s">
        <v>384</v>
      </c>
      <c r="D18" s="6" t="s">
        <v>385</v>
      </c>
      <c r="E18" s="13" t="s">
        <v>703</v>
      </c>
      <c r="F18" s="6" t="s">
        <v>449</v>
      </c>
      <c r="G18" s="7">
        <f>VLOOKUP(B18,'[1]Gửi Trang'!B$2:H$431,7,0)</f>
        <v>20000000</v>
      </c>
      <c r="H18" s="7">
        <f>5*1900000</f>
        <v>9500000</v>
      </c>
      <c r="I18" s="7">
        <v>50</v>
      </c>
      <c r="J18" s="24">
        <f>1900000*5*50%</f>
        <v>4750000</v>
      </c>
      <c r="K18" s="5">
        <v>22.5</v>
      </c>
      <c r="L18" s="14">
        <f t="shared" si="0"/>
        <v>2137500</v>
      </c>
      <c r="M18" s="29">
        <f t="shared" si="1"/>
        <v>72.5</v>
      </c>
      <c r="N18" s="8">
        <f t="shared" si="2"/>
        <v>6887500</v>
      </c>
    </row>
    <row r="19" spans="1:14" ht="21" customHeight="1" x14ac:dyDescent="0.25">
      <c r="A19" s="5">
        <v>15</v>
      </c>
      <c r="B19" s="5">
        <v>11184135</v>
      </c>
      <c r="C19" s="13" t="s">
        <v>92</v>
      </c>
      <c r="D19" s="6" t="s">
        <v>398</v>
      </c>
      <c r="E19" s="13" t="s">
        <v>43</v>
      </c>
      <c r="F19" s="6" t="s">
        <v>449</v>
      </c>
      <c r="G19" s="7">
        <v>40000000</v>
      </c>
      <c r="H19" s="7">
        <f>5*1650000</f>
        <v>8250000</v>
      </c>
      <c r="I19" s="7">
        <v>50</v>
      </c>
      <c r="J19" s="24">
        <f>1650000*5*50%</f>
        <v>4125000</v>
      </c>
      <c r="K19" s="5">
        <v>22.5</v>
      </c>
      <c r="L19" s="14">
        <f t="shared" si="0"/>
        <v>1856250</v>
      </c>
      <c r="M19" s="29">
        <f t="shared" si="1"/>
        <v>72.5</v>
      </c>
      <c r="N19" s="8">
        <f t="shared" si="2"/>
        <v>5981250</v>
      </c>
    </row>
    <row r="20" spans="1:14" ht="21" customHeight="1" x14ac:dyDescent="0.25">
      <c r="A20" s="5">
        <v>16</v>
      </c>
      <c r="B20" s="5">
        <v>11180983</v>
      </c>
      <c r="C20" s="13" t="s">
        <v>400</v>
      </c>
      <c r="D20" s="6" t="s">
        <v>401</v>
      </c>
      <c r="E20" s="13" t="s">
        <v>703</v>
      </c>
      <c r="F20" s="6" t="s">
        <v>449</v>
      </c>
      <c r="G20" s="7">
        <f>VLOOKUP(B20,'[1]Gửi Trang'!B$2:H$431,7,0)</f>
        <v>20000000</v>
      </c>
      <c r="H20" s="7">
        <f>5*1900000</f>
        <v>9500000</v>
      </c>
      <c r="I20" s="7">
        <v>50</v>
      </c>
      <c r="J20" s="24">
        <f>1900000*5*50%</f>
        <v>4750000</v>
      </c>
      <c r="K20" s="5">
        <v>22.5</v>
      </c>
      <c r="L20" s="14">
        <f t="shared" si="0"/>
        <v>2137500</v>
      </c>
      <c r="M20" s="29">
        <f t="shared" si="1"/>
        <v>72.5</v>
      </c>
      <c r="N20" s="8">
        <f t="shared" si="2"/>
        <v>6887500</v>
      </c>
    </row>
    <row r="21" spans="1:14" ht="21" customHeight="1" x14ac:dyDescent="0.25">
      <c r="A21" s="5">
        <v>17</v>
      </c>
      <c r="B21" s="5">
        <v>11180969</v>
      </c>
      <c r="C21" s="13" t="s">
        <v>406</v>
      </c>
      <c r="D21" s="6" t="s">
        <v>407</v>
      </c>
      <c r="E21" s="13" t="s">
        <v>703</v>
      </c>
      <c r="F21" s="6" t="s">
        <v>449</v>
      </c>
      <c r="G21" s="7">
        <f>VLOOKUP(B21,'[1]Gửi Trang'!B$2:H$431,7,0)</f>
        <v>20000000</v>
      </c>
      <c r="H21" s="7">
        <f>5*1900000</f>
        <v>9500000</v>
      </c>
      <c r="I21" s="7">
        <v>50</v>
      </c>
      <c r="J21" s="24">
        <f>1900000*5*50%</f>
        <v>4750000</v>
      </c>
      <c r="K21" s="5">
        <v>22.5</v>
      </c>
      <c r="L21" s="14">
        <f t="shared" si="0"/>
        <v>2137500</v>
      </c>
      <c r="M21" s="29">
        <f t="shared" si="1"/>
        <v>72.5</v>
      </c>
      <c r="N21" s="8">
        <f t="shared" si="2"/>
        <v>6887500</v>
      </c>
    </row>
    <row r="22" spans="1:14" ht="21" customHeight="1" x14ac:dyDescent="0.25">
      <c r="A22" s="5">
        <v>18</v>
      </c>
      <c r="B22" s="5">
        <v>11173458</v>
      </c>
      <c r="C22" s="13" t="s">
        <v>409</v>
      </c>
      <c r="D22" s="6" t="s">
        <v>410</v>
      </c>
      <c r="E22" s="13" t="s">
        <v>703</v>
      </c>
      <c r="F22" s="6" t="s">
        <v>449</v>
      </c>
      <c r="G22" s="7">
        <f>VLOOKUP(B22,'[1]Gửi Trang'!B$2:H$431,7,0)</f>
        <v>20000000</v>
      </c>
      <c r="H22" s="7">
        <f>5*1900000</f>
        <v>9500000</v>
      </c>
      <c r="I22" s="7">
        <v>50</v>
      </c>
      <c r="J22" s="24">
        <f>1900000*5*5%</f>
        <v>475000</v>
      </c>
      <c r="K22" s="5">
        <v>22.5</v>
      </c>
      <c r="L22" s="14">
        <f t="shared" si="0"/>
        <v>2137500</v>
      </c>
      <c r="M22" s="29">
        <f t="shared" si="1"/>
        <v>72.5</v>
      </c>
      <c r="N22" s="8">
        <f t="shared" si="2"/>
        <v>2612500</v>
      </c>
    </row>
    <row r="23" spans="1:14" ht="21" customHeight="1" x14ac:dyDescent="0.25">
      <c r="A23" s="5">
        <v>19</v>
      </c>
      <c r="B23" s="5">
        <v>11184412</v>
      </c>
      <c r="C23" s="13" t="s">
        <v>411</v>
      </c>
      <c r="D23" s="6" t="s">
        <v>412</v>
      </c>
      <c r="E23" s="10" t="s">
        <v>702</v>
      </c>
      <c r="F23" s="6" t="s">
        <v>449</v>
      </c>
      <c r="G23" s="7">
        <f>VLOOKUP(B23,'[1]Gửi Trang'!B$2:H$431,7,0)</f>
        <v>22500000</v>
      </c>
      <c r="H23" s="7">
        <f>5*1900000</f>
        <v>9500000</v>
      </c>
      <c r="I23" s="7">
        <v>50</v>
      </c>
      <c r="J23" s="24">
        <f>1900000*5*50%</f>
        <v>4750000</v>
      </c>
      <c r="K23" s="5">
        <v>22.5</v>
      </c>
      <c r="L23" s="14">
        <f t="shared" si="0"/>
        <v>2137500</v>
      </c>
      <c r="M23" s="29">
        <f t="shared" si="1"/>
        <v>72.5</v>
      </c>
      <c r="N23" s="8">
        <f t="shared" si="2"/>
        <v>6887500</v>
      </c>
    </row>
    <row r="24" spans="1:14" ht="21" customHeight="1" x14ac:dyDescent="0.25">
      <c r="A24" s="5">
        <v>20</v>
      </c>
      <c r="B24" s="5">
        <v>11161625</v>
      </c>
      <c r="C24" s="13" t="s">
        <v>291</v>
      </c>
      <c r="D24" s="6" t="s">
        <v>325</v>
      </c>
      <c r="E24" s="13" t="s">
        <v>703</v>
      </c>
      <c r="F24" s="6" t="s">
        <v>449</v>
      </c>
      <c r="G24" s="7">
        <f>VLOOKUP(B24,'[1]Gửi Trang'!B$2:H$431,7,0)</f>
        <v>20000000</v>
      </c>
      <c r="H24" s="7">
        <f>5*1650000</f>
        <v>8250000</v>
      </c>
      <c r="I24" s="7">
        <v>50</v>
      </c>
      <c r="J24" s="24">
        <f>1650000*5*50%</f>
        <v>4125000</v>
      </c>
      <c r="K24" s="5">
        <v>22.5</v>
      </c>
      <c r="L24" s="14">
        <f t="shared" si="0"/>
        <v>1856250</v>
      </c>
      <c r="M24" s="29">
        <f t="shared" si="1"/>
        <v>72.5</v>
      </c>
      <c r="N24" s="8">
        <f t="shared" si="2"/>
        <v>5981250</v>
      </c>
    </row>
    <row r="25" spans="1:14" ht="21" customHeight="1" x14ac:dyDescent="0.25">
      <c r="A25" s="5">
        <v>21</v>
      </c>
      <c r="B25" s="5">
        <v>11181031</v>
      </c>
      <c r="C25" s="13" t="s">
        <v>417</v>
      </c>
      <c r="D25" s="6" t="s">
        <v>418</v>
      </c>
      <c r="E25" s="13" t="s">
        <v>703</v>
      </c>
      <c r="F25" s="6" t="s">
        <v>449</v>
      </c>
      <c r="G25" s="7">
        <f>VLOOKUP(B25,'[1]Gửi Trang'!B$2:H$431,7,0)</f>
        <v>20500000</v>
      </c>
      <c r="H25" s="7">
        <f>5*1900000</f>
        <v>9500000</v>
      </c>
      <c r="I25" s="7">
        <v>50</v>
      </c>
      <c r="J25" s="24">
        <f>1900000*5*50%</f>
        <v>4750000</v>
      </c>
      <c r="K25" s="5">
        <v>22.5</v>
      </c>
      <c r="L25" s="14">
        <f t="shared" si="0"/>
        <v>2137500</v>
      </c>
      <c r="M25" s="29">
        <f t="shared" si="1"/>
        <v>72.5</v>
      </c>
      <c r="N25" s="8">
        <f t="shared" si="2"/>
        <v>6887500</v>
      </c>
    </row>
    <row r="26" spans="1:14" ht="21" customHeight="1" x14ac:dyDescent="0.25">
      <c r="A26" s="5">
        <v>22</v>
      </c>
      <c r="B26" s="5">
        <v>11190733</v>
      </c>
      <c r="C26" s="13" t="s">
        <v>423</v>
      </c>
      <c r="D26" s="6" t="s">
        <v>424</v>
      </c>
      <c r="E26" s="10" t="s">
        <v>3</v>
      </c>
      <c r="F26" s="6" t="s">
        <v>449</v>
      </c>
      <c r="G26" s="7">
        <f>VLOOKUP(B26,'[1]Gửi Trang'!B$2:H$431,7,0)</f>
        <v>20500000</v>
      </c>
      <c r="H26" s="7">
        <f>5*1650000</f>
        <v>8250000</v>
      </c>
      <c r="I26" s="7">
        <v>50</v>
      </c>
      <c r="J26" s="24">
        <f>1650000*5*50%</f>
        <v>4125000</v>
      </c>
      <c r="K26" s="5">
        <v>22.5</v>
      </c>
      <c r="L26" s="14">
        <f t="shared" si="0"/>
        <v>1856250</v>
      </c>
      <c r="M26" s="29">
        <f t="shared" si="1"/>
        <v>72.5</v>
      </c>
      <c r="N26" s="8">
        <f t="shared" si="2"/>
        <v>5981250</v>
      </c>
    </row>
    <row r="27" spans="1:14" ht="21" customHeight="1" x14ac:dyDescent="0.25">
      <c r="A27" s="5">
        <v>23</v>
      </c>
      <c r="B27" s="5">
        <v>11191445</v>
      </c>
      <c r="C27" s="13" t="s">
        <v>198</v>
      </c>
      <c r="D27" s="6" t="s">
        <v>427</v>
      </c>
      <c r="E27" s="13" t="s">
        <v>448</v>
      </c>
      <c r="F27" s="6" t="s">
        <v>449</v>
      </c>
      <c r="G27" s="7">
        <f>5100000*5</f>
        <v>25500000</v>
      </c>
      <c r="H27" s="7">
        <f>1650000*5</f>
        <v>8250000</v>
      </c>
      <c r="I27" s="7">
        <v>50</v>
      </c>
      <c r="J27" s="24">
        <f>1650000*5*50%</f>
        <v>4125000</v>
      </c>
      <c r="K27" s="5">
        <v>22.5</v>
      </c>
      <c r="L27" s="14">
        <f t="shared" si="0"/>
        <v>1856250</v>
      </c>
      <c r="M27" s="29">
        <f t="shared" si="1"/>
        <v>72.5</v>
      </c>
      <c r="N27" s="8">
        <f t="shared" si="2"/>
        <v>5981250</v>
      </c>
    </row>
    <row r="28" spans="1:14" ht="21" customHeight="1" x14ac:dyDescent="0.25">
      <c r="A28" s="5">
        <v>24</v>
      </c>
      <c r="B28" s="5">
        <v>11191039</v>
      </c>
      <c r="C28" s="13" t="s">
        <v>112</v>
      </c>
      <c r="D28" s="6" t="s">
        <v>428</v>
      </c>
      <c r="E28" s="13" t="s">
        <v>703</v>
      </c>
      <c r="F28" s="6" t="s">
        <v>449</v>
      </c>
      <c r="G28" s="7">
        <f>VLOOKUP(B28,'[1]Gửi Trang'!B$2:H$431,7,0)</f>
        <v>30000000</v>
      </c>
      <c r="H28" s="7">
        <f>5*1650000</f>
        <v>8250000</v>
      </c>
      <c r="I28" s="7">
        <v>50</v>
      </c>
      <c r="J28" s="24">
        <f>1650000*5*50%</f>
        <v>4125000</v>
      </c>
      <c r="K28" s="5">
        <v>22.5</v>
      </c>
      <c r="L28" s="14">
        <f t="shared" si="0"/>
        <v>1856250</v>
      </c>
      <c r="M28" s="29">
        <f t="shared" si="1"/>
        <v>72.5</v>
      </c>
      <c r="N28" s="8">
        <f t="shared" si="2"/>
        <v>5981250</v>
      </c>
    </row>
    <row r="29" spans="1:14" ht="21" customHeight="1" x14ac:dyDescent="0.25">
      <c r="A29" s="5">
        <v>25</v>
      </c>
      <c r="B29" s="5">
        <v>11190364</v>
      </c>
      <c r="C29" s="13" t="s">
        <v>439</v>
      </c>
      <c r="D29" s="6" t="s">
        <v>440</v>
      </c>
      <c r="E29" s="13" t="s">
        <v>703</v>
      </c>
      <c r="F29" s="6" t="s">
        <v>449</v>
      </c>
      <c r="G29" s="7">
        <f>VLOOKUP(B29,'[1]Gửi Trang'!B$2:H$431,7,0)</f>
        <v>20000000</v>
      </c>
      <c r="H29" s="7">
        <f>1900000*5</f>
        <v>9500000</v>
      </c>
      <c r="I29" s="7">
        <v>50</v>
      </c>
      <c r="J29" s="24">
        <f>1900000*5*50%</f>
        <v>4750000</v>
      </c>
      <c r="K29" s="5">
        <v>22.5</v>
      </c>
      <c r="L29" s="14">
        <f t="shared" si="0"/>
        <v>2137500</v>
      </c>
      <c r="M29" s="29">
        <f t="shared" si="1"/>
        <v>72.5</v>
      </c>
      <c r="N29" s="8">
        <f t="shared" si="2"/>
        <v>6887500</v>
      </c>
    </row>
    <row r="30" spans="1:14" ht="21" customHeight="1" x14ac:dyDescent="0.25">
      <c r="A30" s="5">
        <v>26</v>
      </c>
      <c r="B30" s="5">
        <v>11193407</v>
      </c>
      <c r="C30" s="13" t="s">
        <v>441</v>
      </c>
      <c r="D30" s="6" t="s">
        <v>442</v>
      </c>
      <c r="E30" s="13" t="s">
        <v>703</v>
      </c>
      <c r="F30" s="6" t="s">
        <v>449</v>
      </c>
      <c r="G30" s="7">
        <f>VLOOKUP(B30,'[1]Gửi Trang'!B$2:H$431,7,0)</f>
        <v>20000000</v>
      </c>
      <c r="H30" s="7">
        <f>5*1900000</f>
        <v>9500000</v>
      </c>
      <c r="I30" s="7">
        <v>50</v>
      </c>
      <c r="J30" s="24">
        <f>1900000*5*50%</f>
        <v>4750000</v>
      </c>
      <c r="K30" s="5">
        <v>22.5</v>
      </c>
      <c r="L30" s="14">
        <f t="shared" si="0"/>
        <v>2137500</v>
      </c>
      <c r="M30" s="29">
        <f t="shared" si="1"/>
        <v>72.5</v>
      </c>
      <c r="N30" s="8">
        <f t="shared" si="2"/>
        <v>6887500</v>
      </c>
    </row>
    <row r="31" spans="1:14" ht="21" customHeight="1" x14ac:dyDescent="0.25">
      <c r="A31" s="5">
        <v>27</v>
      </c>
      <c r="B31" s="5">
        <v>11196451</v>
      </c>
      <c r="C31" s="13" t="s">
        <v>285</v>
      </c>
      <c r="D31" s="6" t="s">
        <v>286</v>
      </c>
      <c r="E31" s="13" t="s">
        <v>474</v>
      </c>
      <c r="F31" s="6" t="s">
        <v>449</v>
      </c>
      <c r="G31" s="7">
        <f>VLOOKUP(B31,'[1]Gửi Trang'!B$2:H$431,7,0)</f>
        <v>23000000</v>
      </c>
      <c r="H31" s="7">
        <f>1900000*5</f>
        <v>9500000</v>
      </c>
      <c r="I31" s="7">
        <v>50</v>
      </c>
      <c r="J31" s="24">
        <f>1650000*5*50%</f>
        <v>4125000</v>
      </c>
      <c r="K31" s="5">
        <v>22.5</v>
      </c>
      <c r="L31" s="14">
        <f t="shared" si="0"/>
        <v>2137500</v>
      </c>
      <c r="M31" s="29">
        <f t="shared" si="1"/>
        <v>72.5</v>
      </c>
      <c r="N31" s="8">
        <f t="shared" si="2"/>
        <v>6262500</v>
      </c>
    </row>
    <row r="32" spans="1:14" ht="21" customHeight="1" x14ac:dyDescent="0.25">
      <c r="A32" s="5">
        <v>28</v>
      </c>
      <c r="B32" s="5">
        <v>11174832</v>
      </c>
      <c r="C32" s="13" t="s">
        <v>446</v>
      </c>
      <c r="D32" s="6" t="s">
        <v>447</v>
      </c>
      <c r="E32" s="13" t="s">
        <v>448</v>
      </c>
      <c r="F32" s="6" t="s">
        <v>449</v>
      </c>
      <c r="G32" s="7">
        <f>4400000*5</f>
        <v>22000000</v>
      </c>
      <c r="H32" s="7">
        <f>1650000*5</f>
        <v>8250000</v>
      </c>
      <c r="I32" s="7">
        <v>50</v>
      </c>
      <c r="J32" s="24">
        <f>1650000*5*50%</f>
        <v>4125000</v>
      </c>
      <c r="K32" s="5">
        <v>22.5</v>
      </c>
      <c r="L32" s="14">
        <f t="shared" si="0"/>
        <v>1856250</v>
      </c>
      <c r="M32" s="29">
        <f t="shared" si="1"/>
        <v>72.5</v>
      </c>
      <c r="N32" s="8">
        <f t="shared" si="2"/>
        <v>5981250</v>
      </c>
    </row>
    <row r="33" spans="2:10" s="17" customFormat="1" x14ac:dyDescent="0.25">
      <c r="B33" s="21"/>
      <c r="D33" s="18"/>
      <c r="F33" s="18"/>
      <c r="G33" s="18"/>
      <c r="H33" s="18"/>
      <c r="I33" s="18"/>
      <c r="J33" s="21"/>
    </row>
    <row r="34" spans="2:10" s="17" customFormat="1" x14ac:dyDescent="0.25">
      <c r="B34" s="21"/>
      <c r="D34" s="18"/>
      <c r="F34" s="18"/>
      <c r="G34" s="18"/>
      <c r="H34" s="18"/>
      <c r="I34" s="18"/>
      <c r="J34" s="21"/>
    </row>
    <row r="35" spans="2:10" s="17" customFormat="1" x14ac:dyDescent="0.25">
      <c r="B35" s="21"/>
      <c r="D35" s="18"/>
      <c r="F35" s="18"/>
      <c r="G35" s="18"/>
      <c r="H35" s="18"/>
      <c r="I35" s="18"/>
      <c r="J35" s="21"/>
    </row>
    <row r="36" spans="2:10" s="17" customFormat="1" x14ac:dyDescent="0.25">
      <c r="B36" s="21"/>
      <c r="D36" s="18"/>
      <c r="F36" s="18"/>
      <c r="G36" s="18"/>
      <c r="H36" s="18"/>
      <c r="I36" s="18"/>
      <c r="J36" s="21"/>
    </row>
    <row r="37" spans="2:10" s="17" customFormat="1" x14ac:dyDescent="0.25">
      <c r="B37" s="21"/>
      <c r="D37" s="18"/>
      <c r="F37" s="18"/>
      <c r="G37" s="18"/>
      <c r="H37" s="18"/>
      <c r="I37" s="18"/>
      <c r="J37" s="21"/>
    </row>
    <row r="38" spans="2:10" s="17" customFormat="1" x14ac:dyDescent="0.25">
      <c r="B38" s="21"/>
      <c r="D38" s="18"/>
      <c r="F38" s="18"/>
      <c r="G38" s="18"/>
      <c r="H38" s="18"/>
      <c r="I38" s="18"/>
      <c r="J38" s="21"/>
    </row>
    <row r="39" spans="2:10" s="17" customFormat="1" x14ac:dyDescent="0.25">
      <c r="B39" s="21"/>
      <c r="D39" s="18"/>
      <c r="F39" s="18"/>
      <c r="G39" s="18"/>
      <c r="H39" s="18"/>
      <c r="I39" s="18"/>
      <c r="J39" s="21"/>
    </row>
    <row r="40" spans="2:10" s="17" customFormat="1" x14ac:dyDescent="0.25">
      <c r="B40" s="21"/>
      <c r="D40" s="18"/>
      <c r="F40" s="18"/>
      <c r="G40" s="18"/>
      <c r="H40" s="18"/>
      <c r="I40" s="18"/>
      <c r="J40" s="21"/>
    </row>
    <row r="41" spans="2:10" s="17" customFormat="1" x14ac:dyDescent="0.25">
      <c r="B41" s="21"/>
      <c r="D41" s="18"/>
      <c r="F41" s="18"/>
      <c r="G41" s="18"/>
      <c r="H41" s="18"/>
      <c r="I41" s="18"/>
      <c r="J41" s="21"/>
    </row>
    <row r="42" spans="2:10" s="17" customFormat="1" x14ac:dyDescent="0.25">
      <c r="B42" s="21"/>
      <c r="D42" s="18"/>
      <c r="F42" s="18"/>
      <c r="G42" s="18"/>
      <c r="H42" s="18"/>
      <c r="I42" s="18"/>
      <c r="J42" s="21"/>
    </row>
    <row r="43" spans="2:10" s="17" customFormat="1" x14ac:dyDescent="0.25">
      <c r="B43" s="21"/>
      <c r="D43" s="18"/>
      <c r="F43" s="18"/>
      <c r="G43" s="18"/>
      <c r="H43" s="18"/>
      <c r="I43" s="18"/>
      <c r="J43" s="21"/>
    </row>
    <row r="44" spans="2:10" s="17" customFormat="1" x14ac:dyDescent="0.25">
      <c r="B44" s="21"/>
      <c r="D44" s="18"/>
      <c r="F44" s="18"/>
      <c r="G44" s="18"/>
      <c r="H44" s="18"/>
      <c r="I44" s="18"/>
      <c r="J44" s="21"/>
    </row>
    <row r="45" spans="2:10" s="17" customFormat="1" x14ac:dyDescent="0.25">
      <c r="B45" s="21"/>
      <c r="D45" s="18"/>
      <c r="F45" s="18"/>
      <c r="G45" s="18"/>
      <c r="H45" s="18"/>
      <c r="I45" s="18"/>
      <c r="J45" s="21"/>
    </row>
    <row r="46" spans="2:10" s="17" customFormat="1" x14ac:dyDescent="0.25">
      <c r="B46" s="21"/>
      <c r="D46" s="18"/>
      <c r="F46" s="18"/>
      <c r="G46" s="18"/>
      <c r="H46" s="18"/>
      <c r="I46" s="18"/>
      <c r="J46" s="21"/>
    </row>
    <row r="47" spans="2:10" s="17" customFormat="1" x14ac:dyDescent="0.25">
      <c r="B47" s="21"/>
      <c r="D47" s="18"/>
      <c r="F47" s="18"/>
      <c r="G47" s="18"/>
      <c r="H47" s="18"/>
      <c r="I47" s="18"/>
      <c r="J47" s="21"/>
    </row>
    <row r="48" spans="2:10" s="17" customFormat="1" x14ac:dyDescent="0.25">
      <c r="B48" s="21"/>
      <c r="D48" s="18"/>
      <c r="F48" s="18"/>
      <c r="G48" s="18"/>
      <c r="H48" s="18"/>
      <c r="I48" s="18"/>
      <c r="J48" s="21"/>
    </row>
    <row r="49" spans="2:10" s="17" customFormat="1" x14ac:dyDescent="0.25">
      <c r="B49" s="21"/>
      <c r="D49" s="18"/>
      <c r="F49" s="18"/>
      <c r="G49" s="18"/>
      <c r="H49" s="18"/>
      <c r="I49" s="18"/>
      <c r="J49" s="21"/>
    </row>
    <row r="50" spans="2:10" s="17" customFormat="1" x14ac:dyDescent="0.25">
      <c r="B50" s="21"/>
      <c r="D50" s="18"/>
      <c r="F50" s="18"/>
      <c r="G50" s="18"/>
      <c r="H50" s="18"/>
      <c r="I50" s="18"/>
      <c r="J50" s="21"/>
    </row>
    <row r="51" spans="2:10" s="17" customFormat="1" x14ac:dyDescent="0.25">
      <c r="B51" s="21"/>
      <c r="D51" s="18"/>
      <c r="F51" s="18"/>
      <c r="G51" s="18"/>
      <c r="H51" s="18"/>
      <c r="I51" s="18"/>
      <c r="J51" s="21"/>
    </row>
    <row r="52" spans="2:10" s="17" customFormat="1" x14ac:dyDescent="0.25">
      <c r="B52" s="21"/>
      <c r="D52" s="18"/>
      <c r="F52" s="18"/>
      <c r="G52" s="18"/>
      <c r="H52" s="18"/>
      <c r="I52" s="18"/>
      <c r="J52" s="21"/>
    </row>
    <row r="53" spans="2:10" s="17" customFormat="1" x14ac:dyDescent="0.25">
      <c r="B53" s="21"/>
      <c r="D53" s="18"/>
      <c r="F53" s="18"/>
      <c r="G53" s="18"/>
      <c r="H53" s="18"/>
      <c r="I53" s="18"/>
      <c r="J53" s="21"/>
    </row>
    <row r="54" spans="2:10" s="17" customFormat="1" x14ac:dyDescent="0.25">
      <c r="B54" s="21"/>
      <c r="D54" s="18"/>
      <c r="F54" s="18"/>
      <c r="G54" s="18"/>
      <c r="H54" s="18"/>
      <c r="I54" s="18"/>
      <c r="J54" s="21"/>
    </row>
    <row r="55" spans="2:10" s="17" customFormat="1" x14ac:dyDescent="0.25">
      <c r="B55" s="21"/>
      <c r="D55" s="18"/>
      <c r="F55" s="18"/>
      <c r="G55" s="18"/>
      <c r="H55" s="18"/>
      <c r="I55" s="18"/>
      <c r="J55" s="21"/>
    </row>
    <row r="56" spans="2:10" s="17" customFormat="1" x14ac:dyDescent="0.25">
      <c r="B56" s="21"/>
      <c r="D56" s="18"/>
      <c r="F56" s="18"/>
      <c r="G56" s="18"/>
      <c r="H56" s="18"/>
      <c r="I56" s="18"/>
      <c r="J56" s="21"/>
    </row>
    <row r="57" spans="2:10" s="17" customFormat="1" x14ac:dyDescent="0.25">
      <c r="B57" s="21"/>
      <c r="D57" s="18"/>
      <c r="F57" s="18"/>
      <c r="G57" s="18"/>
      <c r="H57" s="18"/>
      <c r="I57" s="18"/>
      <c r="J57" s="21"/>
    </row>
    <row r="58" spans="2:10" s="17" customFormat="1" x14ac:dyDescent="0.25">
      <c r="B58" s="21"/>
      <c r="D58" s="18"/>
      <c r="F58" s="18"/>
      <c r="G58" s="18"/>
      <c r="H58" s="18"/>
      <c r="I58" s="18"/>
      <c r="J58" s="21"/>
    </row>
    <row r="59" spans="2:10" s="17" customFormat="1" x14ac:dyDescent="0.25">
      <c r="B59" s="21"/>
      <c r="D59" s="18"/>
      <c r="F59" s="18"/>
      <c r="G59" s="18"/>
      <c r="H59" s="18"/>
      <c r="I59" s="18"/>
      <c r="J59" s="21"/>
    </row>
    <row r="60" spans="2:10" s="17" customFormat="1" x14ac:dyDescent="0.25">
      <c r="B60" s="21"/>
      <c r="D60" s="18"/>
      <c r="F60" s="18"/>
      <c r="G60" s="18"/>
      <c r="H60" s="18"/>
      <c r="I60" s="18"/>
      <c r="J60" s="21"/>
    </row>
    <row r="61" spans="2:10" s="17" customFormat="1" x14ac:dyDescent="0.25">
      <c r="B61" s="21"/>
      <c r="D61" s="18"/>
      <c r="F61" s="18"/>
      <c r="G61" s="18"/>
      <c r="H61" s="18"/>
      <c r="I61" s="18"/>
      <c r="J61" s="21"/>
    </row>
    <row r="62" spans="2:10" s="17" customFormat="1" x14ac:dyDescent="0.25">
      <c r="B62" s="21"/>
      <c r="D62" s="18"/>
      <c r="F62" s="18"/>
      <c r="G62" s="18"/>
      <c r="H62" s="18"/>
      <c r="I62" s="18"/>
      <c r="J62" s="21"/>
    </row>
    <row r="63" spans="2:10" s="17" customFormat="1" x14ac:dyDescent="0.25">
      <c r="B63" s="21"/>
      <c r="D63" s="18"/>
      <c r="F63" s="18"/>
      <c r="G63" s="18"/>
      <c r="H63" s="18"/>
      <c r="I63" s="18"/>
      <c r="J63" s="21"/>
    </row>
    <row r="64" spans="2:10" s="17" customFormat="1" x14ac:dyDescent="0.25">
      <c r="B64" s="21"/>
      <c r="D64" s="18"/>
      <c r="F64" s="18"/>
      <c r="G64" s="18"/>
      <c r="H64" s="18"/>
      <c r="I64" s="18"/>
      <c r="J64" s="21"/>
    </row>
    <row r="65" spans="2:10" s="17" customFormat="1" x14ac:dyDescent="0.25">
      <c r="B65" s="21"/>
      <c r="D65" s="18"/>
      <c r="F65" s="18"/>
      <c r="G65" s="18"/>
      <c r="H65" s="18"/>
      <c r="I65" s="18"/>
      <c r="J65" s="21"/>
    </row>
    <row r="66" spans="2:10" s="17" customFormat="1" x14ac:dyDescent="0.25">
      <c r="B66" s="21"/>
      <c r="D66" s="18"/>
      <c r="F66" s="18"/>
      <c r="G66" s="18"/>
      <c r="H66" s="18"/>
      <c r="I66" s="18"/>
      <c r="J66" s="21"/>
    </row>
    <row r="67" spans="2:10" s="17" customFormat="1" x14ac:dyDescent="0.25">
      <c r="B67" s="21"/>
      <c r="D67" s="18"/>
      <c r="F67" s="18"/>
      <c r="G67" s="18"/>
      <c r="H67" s="18"/>
      <c r="I67" s="18"/>
      <c r="J67" s="21"/>
    </row>
    <row r="68" spans="2:10" s="17" customFormat="1" x14ac:dyDescent="0.25">
      <c r="B68" s="21"/>
      <c r="D68" s="18"/>
      <c r="F68" s="18"/>
      <c r="G68" s="18"/>
      <c r="H68" s="18"/>
      <c r="I68" s="18"/>
      <c r="J68" s="21"/>
    </row>
    <row r="69" spans="2:10" s="17" customFormat="1" x14ac:dyDescent="0.25">
      <c r="B69" s="21"/>
      <c r="D69" s="18"/>
      <c r="F69" s="18"/>
      <c r="G69" s="18"/>
      <c r="H69" s="18"/>
      <c r="I69" s="18"/>
      <c r="J69" s="21"/>
    </row>
    <row r="70" spans="2:10" s="17" customFormat="1" x14ac:dyDescent="0.25">
      <c r="B70" s="21"/>
      <c r="D70" s="18"/>
      <c r="F70" s="18"/>
      <c r="G70" s="18"/>
      <c r="H70" s="18"/>
      <c r="I70" s="18"/>
      <c r="J70" s="21"/>
    </row>
    <row r="71" spans="2:10" s="17" customFormat="1" x14ac:dyDescent="0.25">
      <c r="B71" s="21"/>
      <c r="D71" s="18"/>
      <c r="F71" s="18"/>
      <c r="G71" s="18"/>
      <c r="H71" s="18"/>
      <c r="I71" s="18"/>
      <c r="J71" s="21"/>
    </row>
    <row r="72" spans="2:10" s="17" customFormat="1" x14ac:dyDescent="0.25">
      <c r="B72" s="21"/>
      <c r="D72" s="18"/>
      <c r="F72" s="18"/>
      <c r="G72" s="18"/>
      <c r="H72" s="18"/>
      <c r="I72" s="18"/>
      <c r="J72" s="21"/>
    </row>
    <row r="73" spans="2:10" s="17" customFormat="1" x14ac:dyDescent="0.25">
      <c r="B73" s="21"/>
      <c r="D73" s="18"/>
      <c r="F73" s="18"/>
      <c r="G73" s="18"/>
      <c r="H73" s="18"/>
      <c r="I73" s="18"/>
      <c r="J73" s="21"/>
    </row>
    <row r="74" spans="2:10" s="17" customFormat="1" x14ac:dyDescent="0.25">
      <c r="B74" s="21"/>
      <c r="D74" s="18"/>
      <c r="F74" s="18"/>
      <c r="G74" s="18"/>
      <c r="H74" s="18"/>
      <c r="I74" s="18"/>
      <c r="J74" s="21"/>
    </row>
    <row r="75" spans="2:10" s="17" customFormat="1" x14ac:dyDescent="0.25">
      <c r="B75" s="21"/>
      <c r="D75" s="18"/>
      <c r="F75" s="18"/>
      <c r="G75" s="18"/>
      <c r="H75" s="18"/>
      <c r="I75" s="18"/>
      <c r="J75" s="21"/>
    </row>
    <row r="76" spans="2:10" s="17" customFormat="1" x14ac:dyDescent="0.25">
      <c r="B76" s="21"/>
      <c r="D76" s="18"/>
      <c r="F76" s="18"/>
      <c r="G76" s="18"/>
      <c r="H76" s="18"/>
      <c r="I76" s="18"/>
      <c r="J76" s="21"/>
    </row>
    <row r="77" spans="2:10" s="17" customFormat="1" x14ac:dyDescent="0.25">
      <c r="B77" s="21"/>
      <c r="D77" s="18"/>
      <c r="F77" s="18"/>
      <c r="G77" s="18"/>
      <c r="H77" s="18"/>
      <c r="I77" s="18"/>
      <c r="J77" s="21"/>
    </row>
    <row r="78" spans="2:10" s="17" customFormat="1" x14ac:dyDescent="0.25">
      <c r="B78" s="21"/>
      <c r="D78" s="18"/>
      <c r="F78" s="18"/>
      <c r="G78" s="18"/>
      <c r="H78" s="18"/>
      <c r="I78" s="18"/>
      <c r="J78" s="21"/>
    </row>
    <row r="79" spans="2:10" s="17" customFormat="1" x14ac:dyDescent="0.25">
      <c r="B79" s="21"/>
      <c r="D79" s="18"/>
      <c r="F79" s="18"/>
      <c r="G79" s="18"/>
      <c r="H79" s="18"/>
      <c r="I79" s="18"/>
      <c r="J79" s="21"/>
    </row>
    <row r="80" spans="2:10" s="17" customFormat="1" x14ac:dyDescent="0.25">
      <c r="B80" s="21"/>
      <c r="D80" s="18"/>
      <c r="F80" s="18"/>
      <c r="G80" s="18"/>
      <c r="H80" s="18"/>
      <c r="I80" s="18"/>
      <c r="J80" s="21"/>
    </row>
    <row r="81" spans="2:10" s="17" customFormat="1" x14ac:dyDescent="0.25">
      <c r="B81" s="21"/>
      <c r="D81" s="18"/>
      <c r="F81" s="18"/>
      <c r="G81" s="18"/>
      <c r="H81" s="18"/>
      <c r="I81" s="18"/>
      <c r="J81" s="21"/>
    </row>
    <row r="82" spans="2:10" s="17" customFormat="1" x14ac:dyDescent="0.25">
      <c r="B82" s="21"/>
      <c r="D82" s="18"/>
      <c r="F82" s="18"/>
      <c r="G82" s="18"/>
      <c r="H82" s="18"/>
      <c r="I82" s="18"/>
      <c r="J82" s="21"/>
    </row>
    <row r="83" spans="2:10" s="17" customFormat="1" x14ac:dyDescent="0.25">
      <c r="B83" s="21"/>
      <c r="D83" s="18"/>
      <c r="F83" s="18"/>
      <c r="G83" s="18"/>
      <c r="H83" s="18"/>
      <c r="I83" s="18"/>
      <c r="J83" s="21"/>
    </row>
    <row r="84" spans="2:10" s="17" customFormat="1" x14ac:dyDescent="0.25">
      <c r="B84" s="21"/>
      <c r="D84" s="18"/>
      <c r="F84" s="18"/>
      <c r="G84" s="18"/>
      <c r="H84" s="18"/>
      <c r="I84" s="18"/>
      <c r="J84" s="21"/>
    </row>
    <row r="85" spans="2:10" s="17" customFormat="1" x14ac:dyDescent="0.25">
      <c r="B85" s="21"/>
      <c r="D85" s="18"/>
      <c r="F85" s="18"/>
      <c r="G85" s="18"/>
      <c r="H85" s="18"/>
      <c r="I85" s="18"/>
      <c r="J85" s="21"/>
    </row>
    <row r="86" spans="2:10" s="17" customFormat="1" x14ac:dyDescent="0.25">
      <c r="B86" s="21"/>
      <c r="D86" s="18"/>
      <c r="F86" s="18"/>
      <c r="G86" s="18"/>
      <c r="H86" s="18"/>
      <c r="I86" s="18"/>
      <c r="J86" s="21"/>
    </row>
    <row r="87" spans="2:10" s="17" customFormat="1" x14ac:dyDescent="0.25">
      <c r="B87" s="21"/>
      <c r="D87" s="18"/>
      <c r="F87" s="18"/>
      <c r="G87" s="18"/>
      <c r="H87" s="18"/>
      <c r="I87" s="18"/>
      <c r="J87" s="21"/>
    </row>
    <row r="88" spans="2:10" s="17" customFormat="1" x14ac:dyDescent="0.25">
      <c r="B88" s="21"/>
      <c r="D88" s="18"/>
      <c r="F88" s="18"/>
      <c r="G88" s="18"/>
      <c r="H88" s="18"/>
      <c r="I88" s="18"/>
      <c r="J88" s="21"/>
    </row>
    <row r="89" spans="2:10" s="17" customFormat="1" x14ac:dyDescent="0.25">
      <c r="B89" s="21"/>
      <c r="D89" s="18"/>
      <c r="F89" s="18"/>
      <c r="G89" s="18"/>
      <c r="H89" s="18"/>
      <c r="I89" s="18"/>
      <c r="J89" s="21"/>
    </row>
    <row r="90" spans="2:10" s="17" customFormat="1" x14ac:dyDescent="0.25">
      <c r="B90" s="21"/>
      <c r="D90" s="18"/>
      <c r="F90" s="18"/>
      <c r="G90" s="18"/>
      <c r="H90" s="18"/>
      <c r="I90" s="18"/>
      <c r="J90" s="21"/>
    </row>
    <row r="91" spans="2:10" s="17" customFormat="1" x14ac:dyDescent="0.25">
      <c r="B91" s="21"/>
      <c r="D91" s="18"/>
      <c r="F91" s="18"/>
      <c r="G91" s="18"/>
      <c r="H91" s="18"/>
      <c r="I91" s="18"/>
      <c r="J91" s="21"/>
    </row>
    <row r="92" spans="2:10" s="17" customFormat="1" x14ac:dyDescent="0.25">
      <c r="B92" s="21"/>
      <c r="D92" s="18"/>
      <c r="F92" s="18"/>
      <c r="G92" s="18"/>
      <c r="H92" s="18"/>
      <c r="I92" s="18"/>
      <c r="J92" s="21"/>
    </row>
    <row r="93" spans="2:10" s="17" customFormat="1" x14ac:dyDescent="0.25">
      <c r="B93" s="21"/>
      <c r="D93" s="18"/>
      <c r="F93" s="18"/>
      <c r="G93" s="18"/>
      <c r="H93" s="18"/>
      <c r="I93" s="18"/>
      <c r="J93" s="21"/>
    </row>
    <row r="94" spans="2:10" s="17" customFormat="1" x14ac:dyDescent="0.25">
      <c r="B94" s="21"/>
      <c r="D94" s="18"/>
      <c r="F94" s="18"/>
      <c r="G94" s="18"/>
      <c r="H94" s="18"/>
      <c r="I94" s="18"/>
      <c r="J94" s="21"/>
    </row>
    <row r="95" spans="2:10" s="17" customFormat="1" x14ac:dyDescent="0.25">
      <c r="B95" s="21"/>
      <c r="D95" s="18"/>
      <c r="F95" s="18"/>
      <c r="G95" s="18"/>
      <c r="H95" s="18"/>
      <c r="I95" s="18"/>
      <c r="J95" s="21"/>
    </row>
    <row r="96" spans="2:10" s="17" customFormat="1" x14ac:dyDescent="0.25">
      <c r="B96" s="21"/>
      <c r="D96" s="18"/>
      <c r="F96" s="18"/>
      <c r="G96" s="18"/>
      <c r="H96" s="18"/>
      <c r="I96" s="18"/>
      <c r="J96" s="21"/>
    </row>
    <row r="97" spans="2:10" s="17" customFormat="1" x14ac:dyDescent="0.25">
      <c r="B97" s="21"/>
      <c r="D97" s="18"/>
      <c r="F97" s="18"/>
      <c r="G97" s="18"/>
      <c r="H97" s="18"/>
      <c r="I97" s="18"/>
      <c r="J97" s="21"/>
    </row>
    <row r="98" spans="2:10" s="17" customFormat="1" x14ac:dyDescent="0.25">
      <c r="B98" s="21"/>
      <c r="D98" s="18"/>
      <c r="F98" s="18"/>
      <c r="G98" s="18"/>
      <c r="H98" s="18"/>
      <c r="I98" s="18"/>
      <c r="J98" s="21"/>
    </row>
    <row r="99" spans="2:10" s="17" customFormat="1" x14ac:dyDescent="0.25">
      <c r="B99" s="21"/>
      <c r="D99" s="18"/>
      <c r="F99" s="18"/>
      <c r="G99" s="18"/>
      <c r="H99" s="18"/>
      <c r="I99" s="18"/>
      <c r="J99" s="21"/>
    </row>
    <row r="100" spans="2:10" s="17" customFormat="1" x14ac:dyDescent="0.25">
      <c r="B100" s="21"/>
      <c r="D100" s="18"/>
      <c r="F100" s="18"/>
      <c r="G100" s="18"/>
      <c r="H100" s="18"/>
      <c r="I100" s="18"/>
      <c r="J100" s="21"/>
    </row>
    <row r="101" spans="2:10" s="17" customFormat="1" x14ac:dyDescent="0.25">
      <c r="B101" s="21"/>
      <c r="D101" s="18"/>
      <c r="F101" s="18"/>
      <c r="G101" s="18"/>
      <c r="H101" s="18"/>
      <c r="I101" s="18"/>
      <c r="J101" s="21"/>
    </row>
    <row r="102" spans="2:10" s="17" customFormat="1" x14ac:dyDescent="0.25">
      <c r="B102" s="21"/>
      <c r="D102" s="18"/>
      <c r="F102" s="18"/>
      <c r="G102" s="18"/>
      <c r="H102" s="18"/>
      <c r="I102" s="18"/>
      <c r="J102" s="21"/>
    </row>
    <row r="103" spans="2:10" s="17" customFormat="1" x14ac:dyDescent="0.25">
      <c r="B103" s="21"/>
      <c r="D103" s="18"/>
      <c r="F103" s="18"/>
      <c r="G103" s="18"/>
      <c r="H103" s="18"/>
      <c r="I103" s="18"/>
      <c r="J103" s="21"/>
    </row>
    <row r="104" spans="2:10" s="17" customFormat="1" x14ac:dyDescent="0.25">
      <c r="B104" s="21"/>
      <c r="D104" s="18"/>
      <c r="F104" s="18"/>
      <c r="G104" s="18"/>
      <c r="H104" s="18"/>
      <c r="I104" s="18"/>
      <c r="J104" s="21"/>
    </row>
    <row r="105" spans="2:10" s="17" customFormat="1" x14ac:dyDescent="0.25">
      <c r="B105" s="21"/>
      <c r="D105" s="18"/>
      <c r="F105" s="18"/>
      <c r="G105" s="18"/>
      <c r="H105" s="18"/>
      <c r="I105" s="18"/>
      <c r="J105" s="21"/>
    </row>
    <row r="106" spans="2:10" s="17" customFormat="1" x14ac:dyDescent="0.25">
      <c r="B106" s="21"/>
      <c r="D106" s="18"/>
      <c r="F106" s="18"/>
      <c r="G106" s="18"/>
      <c r="H106" s="18"/>
      <c r="I106" s="18"/>
      <c r="J106" s="21"/>
    </row>
    <row r="107" spans="2:10" s="17" customFormat="1" x14ac:dyDescent="0.25">
      <c r="B107" s="21"/>
      <c r="D107" s="18"/>
      <c r="F107" s="18"/>
      <c r="G107" s="18"/>
      <c r="H107" s="18"/>
      <c r="I107" s="18"/>
      <c r="J107" s="21"/>
    </row>
    <row r="108" spans="2:10" s="17" customFormat="1" x14ac:dyDescent="0.25">
      <c r="B108" s="21"/>
      <c r="D108" s="18"/>
      <c r="F108" s="18"/>
      <c r="G108" s="18"/>
      <c r="H108" s="18"/>
      <c r="I108" s="18"/>
      <c r="J108" s="21"/>
    </row>
    <row r="109" spans="2:10" s="17" customFormat="1" x14ac:dyDescent="0.25">
      <c r="B109" s="21"/>
      <c r="D109" s="18"/>
      <c r="F109" s="18"/>
      <c r="G109" s="18"/>
      <c r="H109" s="18"/>
      <c r="I109" s="18"/>
      <c r="J109" s="21"/>
    </row>
    <row r="110" spans="2:10" s="17" customFormat="1" x14ac:dyDescent="0.25">
      <c r="B110" s="21"/>
      <c r="D110" s="18"/>
      <c r="F110" s="18"/>
      <c r="G110" s="18"/>
      <c r="H110" s="18"/>
      <c r="I110" s="18"/>
      <c r="J110" s="21"/>
    </row>
    <row r="111" spans="2:10" s="17" customFormat="1" x14ac:dyDescent="0.25">
      <c r="B111" s="21"/>
      <c r="D111" s="18"/>
      <c r="F111" s="18"/>
      <c r="G111" s="18"/>
      <c r="H111" s="18"/>
      <c r="I111" s="18"/>
      <c r="J111" s="21"/>
    </row>
    <row r="112" spans="2:10" s="17" customFormat="1" x14ac:dyDescent="0.25">
      <c r="B112" s="21"/>
      <c r="D112" s="18"/>
      <c r="F112" s="18"/>
      <c r="G112" s="18"/>
      <c r="H112" s="18"/>
      <c r="I112" s="18"/>
      <c r="J112" s="21"/>
    </row>
    <row r="113" spans="2:10" s="17" customFormat="1" x14ac:dyDescent="0.25">
      <c r="B113" s="21"/>
      <c r="D113" s="18"/>
      <c r="F113" s="18"/>
      <c r="G113" s="18"/>
      <c r="H113" s="18"/>
      <c r="I113" s="18"/>
      <c r="J113" s="21"/>
    </row>
    <row r="114" spans="2:10" s="17" customFormat="1" x14ac:dyDescent="0.25">
      <c r="B114" s="21"/>
      <c r="D114" s="18"/>
      <c r="F114" s="18"/>
      <c r="G114" s="18"/>
      <c r="H114" s="18"/>
      <c r="I114" s="18"/>
      <c r="J114" s="21"/>
    </row>
    <row r="115" spans="2:10" s="17" customFormat="1" x14ac:dyDescent="0.25">
      <c r="B115" s="21"/>
      <c r="D115" s="18"/>
      <c r="F115" s="18"/>
      <c r="G115" s="18"/>
      <c r="H115" s="18"/>
      <c r="I115" s="18"/>
      <c r="J115" s="21"/>
    </row>
    <row r="116" spans="2:10" s="17" customFormat="1" x14ac:dyDescent="0.25">
      <c r="B116" s="21"/>
      <c r="D116" s="18"/>
      <c r="F116" s="18"/>
      <c r="G116" s="18"/>
      <c r="H116" s="18"/>
      <c r="I116" s="18"/>
      <c r="J116" s="21"/>
    </row>
    <row r="117" spans="2:10" s="17" customFormat="1" x14ac:dyDescent="0.25">
      <c r="B117" s="21"/>
      <c r="D117" s="18"/>
      <c r="F117" s="18"/>
      <c r="G117" s="18"/>
      <c r="H117" s="18"/>
      <c r="I117" s="18"/>
      <c r="J117" s="21"/>
    </row>
    <row r="118" spans="2:10" s="17" customFormat="1" x14ac:dyDescent="0.25">
      <c r="B118" s="21"/>
      <c r="D118" s="18"/>
      <c r="F118" s="18"/>
      <c r="G118" s="18"/>
      <c r="H118" s="18"/>
      <c r="I118" s="18"/>
      <c r="J118" s="21"/>
    </row>
    <row r="119" spans="2:10" s="17" customFormat="1" x14ac:dyDescent="0.25">
      <c r="B119" s="21"/>
      <c r="D119" s="18"/>
      <c r="F119" s="18"/>
      <c r="G119" s="18"/>
      <c r="H119" s="18"/>
      <c r="I119" s="18"/>
      <c r="J119" s="21"/>
    </row>
    <row r="120" spans="2:10" s="17" customFormat="1" x14ac:dyDescent="0.25">
      <c r="B120" s="21"/>
      <c r="D120" s="18"/>
      <c r="F120" s="18"/>
      <c r="G120" s="18"/>
      <c r="H120" s="18"/>
      <c r="I120" s="18"/>
      <c r="J120" s="21"/>
    </row>
    <row r="121" spans="2:10" s="17" customFormat="1" x14ac:dyDescent="0.25">
      <c r="B121" s="21"/>
      <c r="D121" s="18"/>
      <c r="F121" s="18"/>
      <c r="G121" s="18"/>
      <c r="H121" s="18"/>
      <c r="I121" s="18"/>
      <c r="J121" s="21"/>
    </row>
    <row r="122" spans="2:10" s="17" customFormat="1" x14ac:dyDescent="0.25">
      <c r="B122" s="21"/>
      <c r="D122" s="18"/>
      <c r="F122" s="18"/>
      <c r="G122" s="18"/>
      <c r="H122" s="18"/>
      <c r="I122" s="18"/>
      <c r="J122" s="21"/>
    </row>
    <row r="123" spans="2:10" s="17" customFormat="1" x14ac:dyDescent="0.25">
      <c r="B123" s="21"/>
      <c r="D123" s="18"/>
      <c r="F123" s="18"/>
      <c r="G123" s="18"/>
      <c r="H123" s="18"/>
      <c r="I123" s="18"/>
      <c r="J123" s="21"/>
    </row>
    <row r="124" spans="2:10" s="17" customFormat="1" x14ac:dyDescent="0.25">
      <c r="B124" s="21"/>
      <c r="D124" s="18"/>
      <c r="F124" s="18"/>
      <c r="G124" s="18"/>
      <c r="H124" s="18"/>
      <c r="I124" s="18"/>
      <c r="J124" s="21"/>
    </row>
    <row r="125" spans="2:10" s="17" customFormat="1" x14ac:dyDescent="0.25">
      <c r="B125" s="21"/>
      <c r="D125" s="18"/>
      <c r="F125" s="18"/>
      <c r="G125" s="18"/>
      <c r="H125" s="18"/>
      <c r="I125" s="18"/>
      <c r="J125" s="21"/>
    </row>
    <row r="126" spans="2:10" s="17" customFormat="1" x14ac:dyDescent="0.25">
      <c r="B126" s="21"/>
      <c r="D126" s="18"/>
      <c r="F126" s="18"/>
      <c r="G126" s="18"/>
      <c r="H126" s="18"/>
      <c r="I126" s="18"/>
      <c r="J126" s="21"/>
    </row>
    <row r="127" spans="2:10" s="17" customFormat="1" x14ac:dyDescent="0.25">
      <c r="B127" s="21"/>
      <c r="D127" s="18"/>
      <c r="F127" s="18"/>
      <c r="G127" s="18"/>
      <c r="H127" s="18"/>
      <c r="I127" s="18"/>
      <c r="J127" s="21"/>
    </row>
    <row r="128" spans="2:10" s="17" customFormat="1" x14ac:dyDescent="0.25">
      <c r="B128" s="21"/>
      <c r="D128" s="18"/>
      <c r="F128" s="18"/>
      <c r="G128" s="18"/>
      <c r="H128" s="18"/>
      <c r="I128" s="18"/>
      <c r="J128" s="21"/>
    </row>
    <row r="129" spans="2:10" s="17" customFormat="1" x14ac:dyDescent="0.25">
      <c r="B129" s="21"/>
      <c r="D129" s="18"/>
      <c r="F129" s="18"/>
      <c r="G129" s="18"/>
      <c r="H129" s="18"/>
      <c r="I129" s="18"/>
      <c r="J129" s="21"/>
    </row>
    <row r="130" spans="2:10" s="17" customFormat="1" x14ac:dyDescent="0.25">
      <c r="B130" s="21"/>
      <c r="D130" s="18"/>
      <c r="F130" s="18"/>
      <c r="G130" s="18"/>
      <c r="H130" s="18"/>
      <c r="I130" s="18"/>
      <c r="J130" s="21"/>
    </row>
    <row r="131" spans="2:10" s="17" customFormat="1" x14ac:dyDescent="0.25">
      <c r="B131" s="21"/>
      <c r="D131" s="18"/>
      <c r="F131" s="18"/>
      <c r="G131" s="18"/>
      <c r="H131" s="18"/>
      <c r="I131" s="18"/>
      <c r="J131" s="21"/>
    </row>
    <row r="132" spans="2:10" s="17" customFormat="1" x14ac:dyDescent="0.25">
      <c r="B132" s="21"/>
      <c r="D132" s="18"/>
      <c r="F132" s="18"/>
      <c r="G132" s="18"/>
      <c r="H132" s="18"/>
      <c r="I132" s="18"/>
      <c r="J132" s="21"/>
    </row>
    <row r="133" spans="2:10" s="17" customFormat="1" x14ac:dyDescent="0.25">
      <c r="B133" s="21"/>
      <c r="D133" s="18"/>
      <c r="F133" s="18"/>
      <c r="G133" s="18"/>
      <c r="H133" s="18"/>
      <c r="I133" s="18"/>
      <c r="J133" s="21"/>
    </row>
    <row r="134" spans="2:10" s="17" customFormat="1" x14ac:dyDescent="0.25">
      <c r="B134" s="21"/>
      <c r="D134" s="18"/>
      <c r="F134" s="18"/>
      <c r="G134" s="18"/>
      <c r="H134" s="18"/>
      <c r="I134" s="18"/>
      <c r="J134" s="21"/>
    </row>
    <row r="135" spans="2:10" s="17" customFormat="1" x14ac:dyDescent="0.25">
      <c r="B135" s="21"/>
      <c r="D135" s="18"/>
      <c r="F135" s="18"/>
      <c r="G135" s="18"/>
      <c r="H135" s="18"/>
      <c r="I135" s="18"/>
      <c r="J135" s="21"/>
    </row>
    <row r="136" spans="2:10" s="17" customFormat="1" x14ac:dyDescent="0.25">
      <c r="B136" s="21"/>
      <c r="D136" s="18"/>
      <c r="F136" s="18"/>
      <c r="G136" s="18"/>
      <c r="H136" s="18"/>
      <c r="I136" s="18"/>
      <c r="J136" s="21"/>
    </row>
    <row r="137" spans="2:10" s="17" customFormat="1" x14ac:dyDescent="0.25">
      <c r="B137" s="21"/>
      <c r="D137" s="18"/>
      <c r="F137" s="18"/>
      <c r="G137" s="18"/>
      <c r="H137" s="18"/>
      <c r="I137" s="18"/>
      <c r="J137" s="21"/>
    </row>
    <row r="138" spans="2:10" s="17" customFormat="1" x14ac:dyDescent="0.25">
      <c r="B138" s="21"/>
      <c r="D138" s="18"/>
      <c r="F138" s="18"/>
      <c r="G138" s="18"/>
      <c r="H138" s="18"/>
      <c r="I138" s="18"/>
      <c r="J138" s="21"/>
    </row>
    <row r="139" spans="2:10" s="17" customFormat="1" x14ac:dyDescent="0.25">
      <c r="B139" s="21"/>
      <c r="D139" s="18"/>
      <c r="F139" s="18"/>
      <c r="G139" s="18"/>
      <c r="H139" s="18"/>
      <c r="I139" s="18"/>
      <c r="J139" s="21"/>
    </row>
    <row r="140" spans="2:10" s="17" customFormat="1" x14ac:dyDescent="0.25">
      <c r="B140" s="21"/>
      <c r="D140" s="18"/>
      <c r="F140" s="18"/>
      <c r="G140" s="18"/>
      <c r="H140" s="18"/>
      <c r="I140" s="18"/>
      <c r="J140" s="21"/>
    </row>
    <row r="141" spans="2:10" s="17" customFormat="1" x14ac:dyDescent="0.25">
      <c r="B141" s="21"/>
      <c r="D141" s="18"/>
      <c r="F141" s="18"/>
      <c r="G141" s="18"/>
      <c r="H141" s="18"/>
      <c r="I141" s="18"/>
      <c r="J141" s="21"/>
    </row>
    <row r="142" spans="2:10" s="17" customFormat="1" x14ac:dyDescent="0.25">
      <c r="B142" s="21"/>
      <c r="D142" s="18"/>
      <c r="F142" s="18"/>
      <c r="G142" s="18"/>
      <c r="H142" s="18"/>
      <c r="I142" s="18"/>
      <c r="J142" s="21"/>
    </row>
    <row r="143" spans="2:10" s="17" customFormat="1" x14ac:dyDescent="0.25">
      <c r="B143" s="21"/>
      <c r="D143" s="18"/>
      <c r="F143" s="18"/>
      <c r="G143" s="18"/>
      <c r="H143" s="18"/>
      <c r="I143" s="18"/>
      <c r="J143" s="21"/>
    </row>
    <row r="144" spans="2:10" s="17" customFormat="1" x14ac:dyDescent="0.25">
      <c r="B144" s="21"/>
      <c r="D144" s="18"/>
      <c r="F144" s="18"/>
      <c r="G144" s="18"/>
      <c r="H144" s="18"/>
      <c r="I144" s="18"/>
      <c r="J144" s="21"/>
    </row>
    <row r="145" spans="2:10" s="17" customFormat="1" x14ac:dyDescent="0.25">
      <c r="B145" s="21"/>
      <c r="D145" s="18"/>
      <c r="F145" s="18"/>
      <c r="G145" s="18"/>
      <c r="H145" s="18"/>
      <c r="I145" s="18"/>
      <c r="J145" s="21"/>
    </row>
    <row r="146" spans="2:10" s="17" customFormat="1" x14ac:dyDescent="0.25">
      <c r="B146" s="21"/>
      <c r="D146" s="18"/>
      <c r="F146" s="18"/>
      <c r="G146" s="18"/>
      <c r="H146" s="18"/>
      <c r="I146" s="18"/>
      <c r="J146" s="21"/>
    </row>
    <row r="147" spans="2:10" s="17" customFormat="1" x14ac:dyDescent="0.25">
      <c r="B147" s="21"/>
      <c r="D147" s="18"/>
      <c r="F147" s="18"/>
      <c r="G147" s="18"/>
      <c r="H147" s="18"/>
      <c r="I147" s="18"/>
      <c r="J147" s="21"/>
    </row>
    <row r="148" spans="2:10" s="17" customFormat="1" x14ac:dyDescent="0.25">
      <c r="B148" s="21"/>
      <c r="D148" s="18"/>
      <c r="F148" s="18"/>
      <c r="G148" s="18"/>
      <c r="H148" s="18"/>
      <c r="I148" s="18"/>
      <c r="J148" s="21"/>
    </row>
    <row r="149" spans="2:10" s="17" customFormat="1" x14ac:dyDescent="0.25">
      <c r="B149" s="21"/>
      <c r="D149" s="18"/>
      <c r="F149" s="18"/>
      <c r="G149" s="18"/>
      <c r="H149" s="18"/>
      <c r="I149" s="18"/>
      <c r="J149" s="21"/>
    </row>
    <row r="150" spans="2:10" s="17" customFormat="1" x14ac:dyDescent="0.25">
      <c r="B150" s="21"/>
      <c r="D150" s="18"/>
      <c r="F150" s="18"/>
      <c r="G150" s="18"/>
      <c r="H150" s="18"/>
      <c r="I150" s="18"/>
      <c r="J150" s="21"/>
    </row>
    <row r="151" spans="2:10" s="17" customFormat="1" x14ac:dyDescent="0.25">
      <c r="B151" s="21"/>
      <c r="D151" s="18"/>
      <c r="F151" s="18"/>
      <c r="G151" s="18"/>
      <c r="H151" s="18"/>
      <c r="I151" s="18"/>
      <c r="J151" s="21"/>
    </row>
    <row r="152" spans="2:10" s="17" customFormat="1" x14ac:dyDescent="0.25">
      <c r="B152" s="21"/>
      <c r="D152" s="18"/>
      <c r="F152" s="18"/>
      <c r="G152" s="18"/>
      <c r="H152" s="18"/>
      <c r="I152" s="18"/>
      <c r="J152" s="21"/>
    </row>
    <row r="153" spans="2:10" s="17" customFormat="1" x14ac:dyDescent="0.25">
      <c r="B153" s="21"/>
      <c r="D153" s="18"/>
      <c r="F153" s="18"/>
      <c r="G153" s="18"/>
      <c r="H153" s="18"/>
      <c r="I153" s="18"/>
      <c r="J153" s="21"/>
    </row>
    <row r="154" spans="2:10" s="17" customFormat="1" x14ac:dyDescent="0.25">
      <c r="B154" s="21"/>
      <c r="D154" s="18"/>
      <c r="F154" s="18"/>
      <c r="G154" s="18"/>
      <c r="H154" s="18"/>
      <c r="I154" s="18"/>
      <c r="J154" s="21"/>
    </row>
    <row r="155" spans="2:10" s="17" customFormat="1" x14ac:dyDescent="0.25">
      <c r="B155" s="21"/>
      <c r="D155" s="18"/>
      <c r="F155" s="18"/>
      <c r="G155" s="18"/>
      <c r="H155" s="18"/>
      <c r="I155" s="18"/>
      <c r="J155" s="21"/>
    </row>
    <row r="156" spans="2:10" s="17" customFormat="1" x14ac:dyDescent="0.25">
      <c r="B156" s="21"/>
      <c r="D156" s="18"/>
      <c r="F156" s="18"/>
      <c r="G156" s="18"/>
      <c r="H156" s="18"/>
      <c r="I156" s="18"/>
      <c r="J156" s="21"/>
    </row>
    <row r="157" spans="2:10" s="17" customFormat="1" x14ac:dyDescent="0.25">
      <c r="B157" s="21"/>
      <c r="D157" s="18"/>
      <c r="F157" s="18"/>
      <c r="G157" s="18"/>
      <c r="H157" s="18"/>
      <c r="I157" s="18"/>
      <c r="J157" s="21"/>
    </row>
    <row r="158" spans="2:10" s="17" customFormat="1" x14ac:dyDescent="0.25">
      <c r="B158" s="21"/>
      <c r="D158" s="18"/>
      <c r="F158" s="18"/>
      <c r="G158" s="18"/>
      <c r="H158" s="18"/>
      <c r="I158" s="18"/>
      <c r="J158" s="21"/>
    </row>
    <row r="159" spans="2:10" s="17" customFormat="1" x14ac:dyDescent="0.25">
      <c r="B159" s="21"/>
      <c r="D159" s="18"/>
      <c r="F159" s="18"/>
      <c r="G159" s="18"/>
      <c r="H159" s="18"/>
      <c r="I159" s="18"/>
      <c r="J159" s="21"/>
    </row>
    <row r="160" spans="2:10" s="17" customFormat="1" x14ac:dyDescent="0.25">
      <c r="B160" s="21"/>
      <c r="D160" s="18"/>
      <c r="F160" s="18"/>
      <c r="G160" s="18"/>
      <c r="H160" s="18"/>
      <c r="I160" s="18"/>
      <c r="J160" s="21"/>
    </row>
    <row r="161" spans="2:10" s="17" customFormat="1" x14ac:dyDescent="0.25">
      <c r="B161" s="21"/>
      <c r="D161" s="18"/>
      <c r="F161" s="18"/>
      <c r="G161" s="18"/>
      <c r="H161" s="18"/>
      <c r="I161" s="18"/>
      <c r="J161" s="21"/>
    </row>
    <row r="162" spans="2:10" s="17" customFormat="1" x14ac:dyDescent="0.25">
      <c r="B162" s="21"/>
      <c r="D162" s="18"/>
      <c r="F162" s="18"/>
      <c r="G162" s="18"/>
      <c r="H162" s="18"/>
      <c r="I162" s="18"/>
      <c r="J162" s="21"/>
    </row>
    <row r="163" spans="2:10" s="17" customFormat="1" x14ac:dyDescent="0.25">
      <c r="B163" s="21"/>
      <c r="D163" s="18"/>
      <c r="F163" s="18"/>
      <c r="G163" s="18"/>
      <c r="H163" s="18"/>
      <c r="I163" s="18"/>
      <c r="J163" s="21"/>
    </row>
    <row r="164" spans="2:10" s="17" customFormat="1" x14ac:dyDescent="0.25">
      <c r="B164" s="21"/>
      <c r="D164" s="18"/>
      <c r="F164" s="18"/>
      <c r="G164" s="18"/>
      <c r="H164" s="18"/>
      <c r="I164" s="18"/>
      <c r="J164" s="21"/>
    </row>
    <row r="165" spans="2:10" s="17" customFormat="1" x14ac:dyDescent="0.25">
      <c r="B165" s="21"/>
      <c r="D165" s="18"/>
      <c r="F165" s="18"/>
      <c r="G165" s="18"/>
      <c r="H165" s="18"/>
      <c r="I165" s="18"/>
      <c r="J165" s="21"/>
    </row>
    <row r="166" spans="2:10" s="17" customFormat="1" x14ac:dyDescent="0.25">
      <c r="B166" s="21"/>
      <c r="D166" s="18"/>
      <c r="F166" s="18"/>
      <c r="G166" s="18"/>
      <c r="H166" s="18"/>
      <c r="I166" s="18"/>
      <c r="J166" s="21"/>
    </row>
    <row r="167" spans="2:10" s="17" customFormat="1" x14ac:dyDescent="0.25">
      <c r="B167" s="21"/>
      <c r="D167" s="18"/>
      <c r="F167" s="18"/>
      <c r="G167" s="18"/>
      <c r="H167" s="18"/>
      <c r="I167" s="18"/>
      <c r="J167" s="21"/>
    </row>
    <row r="168" spans="2:10" s="17" customFormat="1" x14ac:dyDescent="0.25">
      <c r="B168" s="21"/>
      <c r="D168" s="18"/>
      <c r="F168" s="18"/>
      <c r="G168" s="18"/>
      <c r="H168" s="18"/>
      <c r="I168" s="18"/>
      <c r="J168" s="21"/>
    </row>
    <row r="169" spans="2:10" s="17" customFormat="1" x14ac:dyDescent="0.25">
      <c r="B169" s="21"/>
      <c r="D169" s="18"/>
      <c r="F169" s="18"/>
      <c r="G169" s="18"/>
      <c r="H169" s="18"/>
      <c r="I169" s="18"/>
      <c r="J169" s="21"/>
    </row>
    <row r="170" spans="2:10" s="17" customFormat="1" x14ac:dyDescent="0.25">
      <c r="B170" s="21"/>
      <c r="D170" s="18"/>
      <c r="F170" s="18"/>
      <c r="G170" s="18"/>
      <c r="H170" s="18"/>
      <c r="I170" s="18"/>
      <c r="J170" s="21"/>
    </row>
    <row r="171" spans="2:10" s="17" customFormat="1" x14ac:dyDescent="0.25">
      <c r="B171" s="21"/>
      <c r="D171" s="18"/>
      <c r="F171" s="18"/>
      <c r="G171" s="18"/>
      <c r="H171" s="18"/>
      <c r="I171" s="18"/>
      <c r="J171" s="21"/>
    </row>
    <row r="172" spans="2:10" s="17" customFormat="1" x14ac:dyDescent="0.25">
      <c r="B172" s="21"/>
      <c r="D172" s="18"/>
      <c r="F172" s="18"/>
      <c r="G172" s="18"/>
      <c r="H172" s="18"/>
      <c r="I172" s="18"/>
      <c r="J172" s="21"/>
    </row>
    <row r="173" spans="2:10" s="17" customFormat="1" x14ac:dyDescent="0.25">
      <c r="B173" s="21"/>
      <c r="D173" s="18"/>
      <c r="F173" s="18"/>
      <c r="G173" s="18"/>
      <c r="H173" s="18"/>
      <c r="I173" s="18"/>
      <c r="J173" s="21"/>
    </row>
    <row r="174" spans="2:10" s="17" customFormat="1" x14ac:dyDescent="0.25">
      <c r="B174" s="21"/>
      <c r="D174" s="18"/>
      <c r="F174" s="18"/>
      <c r="G174" s="18"/>
      <c r="H174" s="18"/>
      <c r="I174" s="18"/>
      <c r="J174" s="21"/>
    </row>
    <row r="175" spans="2:10" s="17" customFormat="1" x14ac:dyDescent="0.25">
      <c r="B175" s="21"/>
      <c r="D175" s="18"/>
      <c r="F175" s="18"/>
      <c r="G175" s="18"/>
      <c r="H175" s="18"/>
      <c r="I175" s="18"/>
      <c r="J175" s="21"/>
    </row>
    <row r="176" spans="2:10" s="17" customFormat="1" x14ac:dyDescent="0.25">
      <c r="B176" s="21"/>
      <c r="D176" s="18"/>
      <c r="F176" s="18"/>
      <c r="G176" s="18"/>
      <c r="H176" s="18"/>
      <c r="I176" s="18"/>
      <c r="J176" s="21"/>
    </row>
    <row r="177" spans="2:10" s="17" customFormat="1" x14ac:dyDescent="0.25">
      <c r="B177" s="21"/>
      <c r="D177" s="18"/>
      <c r="F177" s="18"/>
      <c r="G177" s="18"/>
      <c r="H177" s="18"/>
      <c r="I177" s="18"/>
      <c r="J177" s="21"/>
    </row>
    <row r="178" spans="2:10" s="17" customFormat="1" x14ac:dyDescent="0.25">
      <c r="B178" s="21"/>
      <c r="D178" s="18"/>
      <c r="F178" s="18"/>
      <c r="G178" s="18"/>
      <c r="H178" s="18"/>
      <c r="I178" s="18"/>
      <c r="J178" s="21"/>
    </row>
    <row r="179" spans="2:10" s="17" customFormat="1" x14ac:dyDescent="0.25">
      <c r="B179" s="21"/>
      <c r="D179" s="18"/>
      <c r="F179" s="18"/>
      <c r="G179" s="18"/>
      <c r="H179" s="18"/>
      <c r="I179" s="18"/>
      <c r="J179" s="21"/>
    </row>
    <row r="180" spans="2:10" s="17" customFormat="1" x14ac:dyDescent="0.25">
      <c r="B180" s="21"/>
      <c r="D180" s="18"/>
      <c r="F180" s="18"/>
      <c r="G180" s="18"/>
      <c r="H180" s="18"/>
      <c r="I180" s="18"/>
      <c r="J180" s="21"/>
    </row>
    <row r="181" spans="2:10" s="17" customFormat="1" x14ac:dyDescent="0.25">
      <c r="B181" s="21"/>
      <c r="D181" s="18"/>
      <c r="F181" s="18"/>
      <c r="G181" s="18"/>
      <c r="H181" s="18"/>
      <c r="I181" s="18"/>
      <c r="J181" s="21"/>
    </row>
    <row r="182" spans="2:10" s="17" customFormat="1" x14ac:dyDescent="0.25">
      <c r="B182" s="21"/>
      <c r="D182" s="18"/>
      <c r="F182" s="18"/>
      <c r="G182" s="18"/>
      <c r="H182" s="18"/>
      <c r="I182" s="18"/>
      <c r="J182" s="21"/>
    </row>
    <row r="183" spans="2:10" s="17" customFormat="1" x14ac:dyDescent="0.25">
      <c r="B183" s="21"/>
      <c r="D183" s="18"/>
      <c r="F183" s="18"/>
      <c r="G183" s="18"/>
      <c r="H183" s="18"/>
      <c r="I183" s="18"/>
      <c r="J183" s="21"/>
    </row>
    <row r="184" spans="2:10" s="17" customFormat="1" x14ac:dyDescent="0.25">
      <c r="B184" s="21"/>
      <c r="D184" s="18"/>
      <c r="F184" s="18"/>
      <c r="G184" s="18"/>
      <c r="H184" s="18"/>
      <c r="I184" s="18"/>
      <c r="J184" s="21"/>
    </row>
    <row r="185" spans="2:10" s="17" customFormat="1" x14ac:dyDescent="0.25">
      <c r="B185" s="21"/>
      <c r="D185" s="18"/>
      <c r="F185" s="18"/>
      <c r="G185" s="18"/>
      <c r="H185" s="18"/>
      <c r="I185" s="18"/>
      <c r="J185" s="21"/>
    </row>
    <row r="186" spans="2:10" s="17" customFormat="1" x14ac:dyDescent="0.25">
      <c r="B186" s="21"/>
      <c r="D186" s="18"/>
      <c r="F186" s="18"/>
      <c r="G186" s="18"/>
      <c r="H186" s="18"/>
      <c r="I186" s="18"/>
      <c r="J186" s="21"/>
    </row>
    <row r="187" spans="2:10" s="17" customFormat="1" x14ac:dyDescent="0.25">
      <c r="B187" s="21"/>
      <c r="D187" s="18"/>
      <c r="F187" s="18"/>
      <c r="G187" s="18"/>
      <c r="H187" s="18"/>
      <c r="I187" s="18"/>
      <c r="J187" s="21"/>
    </row>
    <row r="188" spans="2:10" s="17" customFormat="1" x14ac:dyDescent="0.25">
      <c r="B188" s="21"/>
      <c r="D188" s="18"/>
      <c r="F188" s="18"/>
      <c r="G188" s="18"/>
      <c r="H188" s="18"/>
      <c r="I188" s="18"/>
      <c r="J188" s="21"/>
    </row>
    <row r="189" spans="2:10" s="17" customFormat="1" x14ac:dyDescent="0.25">
      <c r="B189" s="21"/>
      <c r="D189" s="18"/>
      <c r="F189" s="18"/>
      <c r="G189" s="18"/>
      <c r="H189" s="18"/>
      <c r="I189" s="18"/>
      <c r="J189" s="21"/>
    </row>
    <row r="190" spans="2:10" s="17" customFormat="1" x14ac:dyDescent="0.25">
      <c r="B190" s="21"/>
      <c r="D190" s="18"/>
      <c r="F190" s="18"/>
      <c r="G190" s="18"/>
      <c r="H190" s="18"/>
      <c r="I190" s="18"/>
      <c r="J190" s="21"/>
    </row>
    <row r="191" spans="2:10" s="17" customFormat="1" x14ac:dyDescent="0.25">
      <c r="B191" s="21"/>
      <c r="D191" s="18"/>
      <c r="F191" s="18"/>
      <c r="G191" s="18"/>
      <c r="H191" s="18"/>
      <c r="I191" s="18"/>
      <c r="J191" s="21"/>
    </row>
    <row r="192" spans="2:10" s="17" customFormat="1" x14ac:dyDescent="0.25">
      <c r="B192" s="21"/>
      <c r="D192" s="18"/>
      <c r="F192" s="18"/>
      <c r="G192" s="18"/>
      <c r="H192" s="18"/>
      <c r="I192" s="18"/>
      <c r="J192" s="21"/>
    </row>
    <row r="193" spans="2:10" s="17" customFormat="1" x14ac:dyDescent="0.25">
      <c r="B193" s="21"/>
      <c r="D193" s="18"/>
      <c r="F193" s="18"/>
      <c r="G193" s="18"/>
      <c r="H193" s="18"/>
      <c r="I193" s="18"/>
      <c r="J193" s="21"/>
    </row>
    <row r="194" spans="2:10" s="17" customFormat="1" x14ac:dyDescent="0.25">
      <c r="B194" s="21"/>
      <c r="D194" s="18"/>
      <c r="F194" s="18"/>
      <c r="G194" s="18"/>
      <c r="H194" s="18"/>
      <c r="I194" s="18"/>
      <c r="J194" s="21"/>
    </row>
    <row r="195" spans="2:10" s="17" customFormat="1" x14ac:dyDescent="0.25">
      <c r="B195" s="21"/>
      <c r="D195" s="18"/>
      <c r="F195" s="18"/>
      <c r="G195" s="18"/>
      <c r="H195" s="18"/>
      <c r="I195" s="18"/>
      <c r="J195" s="21"/>
    </row>
    <row r="196" spans="2:10" s="17" customFormat="1" x14ac:dyDescent="0.25">
      <c r="B196" s="21"/>
      <c r="D196" s="18"/>
      <c r="F196" s="18"/>
      <c r="G196" s="18"/>
      <c r="H196" s="18"/>
      <c r="I196" s="18"/>
      <c r="J196" s="21"/>
    </row>
    <row r="197" spans="2:10" s="17" customFormat="1" x14ac:dyDescent="0.25">
      <c r="B197" s="21"/>
      <c r="D197" s="18"/>
      <c r="F197" s="18"/>
      <c r="G197" s="18"/>
      <c r="H197" s="18"/>
      <c r="I197" s="18"/>
      <c r="J197" s="21"/>
    </row>
    <row r="198" spans="2:10" s="17" customFormat="1" x14ac:dyDescent="0.25">
      <c r="B198" s="21"/>
      <c r="D198" s="18"/>
      <c r="F198" s="18"/>
      <c r="G198" s="18"/>
      <c r="H198" s="18"/>
      <c r="I198" s="18"/>
      <c r="J198" s="21"/>
    </row>
    <row r="199" spans="2:10" s="17" customFormat="1" x14ac:dyDescent="0.25">
      <c r="B199" s="21"/>
      <c r="D199" s="18"/>
      <c r="F199" s="18"/>
      <c r="G199" s="18"/>
      <c r="H199" s="18"/>
      <c r="I199" s="18"/>
      <c r="J199" s="21"/>
    </row>
    <row r="200" spans="2:10" s="17" customFormat="1" x14ac:dyDescent="0.25">
      <c r="B200" s="21"/>
      <c r="D200" s="18"/>
      <c r="F200" s="18"/>
      <c r="G200" s="18"/>
      <c r="H200" s="18"/>
      <c r="I200" s="18"/>
      <c r="J200" s="21"/>
    </row>
    <row r="201" spans="2:10" s="17" customFormat="1" x14ac:dyDescent="0.25">
      <c r="B201" s="21"/>
      <c r="D201" s="18"/>
      <c r="F201" s="18"/>
      <c r="G201" s="18"/>
      <c r="H201" s="18"/>
      <c r="I201" s="18"/>
      <c r="J201" s="21"/>
    </row>
    <row r="202" spans="2:10" s="17" customFormat="1" x14ac:dyDescent="0.25">
      <c r="B202" s="21"/>
      <c r="D202" s="18"/>
      <c r="F202" s="18"/>
      <c r="G202" s="18"/>
      <c r="H202" s="18"/>
      <c r="I202" s="18"/>
      <c r="J202" s="21"/>
    </row>
    <row r="203" spans="2:10" s="17" customFormat="1" x14ac:dyDescent="0.25">
      <c r="B203" s="21"/>
      <c r="D203" s="18"/>
      <c r="F203" s="18"/>
      <c r="G203" s="18"/>
      <c r="H203" s="18"/>
      <c r="I203" s="18"/>
      <c r="J203" s="21"/>
    </row>
    <row r="204" spans="2:10" s="17" customFormat="1" x14ac:dyDescent="0.25">
      <c r="B204" s="21"/>
      <c r="D204" s="18"/>
      <c r="F204" s="18"/>
      <c r="G204" s="18"/>
      <c r="H204" s="18"/>
      <c r="I204" s="18"/>
      <c r="J204" s="21"/>
    </row>
    <row r="205" spans="2:10" s="17" customFormat="1" x14ac:dyDescent="0.25">
      <c r="B205" s="21"/>
      <c r="D205" s="18"/>
      <c r="F205" s="18"/>
      <c r="G205" s="18"/>
      <c r="H205" s="18"/>
      <c r="I205" s="18"/>
      <c r="J205" s="21"/>
    </row>
    <row r="206" spans="2:10" s="17" customFormat="1" x14ac:dyDescent="0.25">
      <c r="B206" s="21"/>
      <c r="D206" s="18"/>
      <c r="F206" s="18"/>
      <c r="G206" s="18"/>
      <c r="H206" s="18"/>
      <c r="I206" s="18"/>
      <c r="J206" s="21"/>
    </row>
    <row r="207" spans="2:10" s="17" customFormat="1" x14ac:dyDescent="0.25">
      <c r="B207" s="21"/>
      <c r="D207" s="18"/>
      <c r="F207" s="18"/>
      <c r="G207" s="18"/>
      <c r="H207" s="18"/>
      <c r="I207" s="18"/>
      <c r="J207" s="21"/>
    </row>
    <row r="208" spans="2:10" s="17" customFormat="1" x14ac:dyDescent="0.25">
      <c r="B208" s="21"/>
      <c r="D208" s="18"/>
      <c r="F208" s="18"/>
      <c r="G208" s="18"/>
      <c r="H208" s="18"/>
      <c r="I208" s="18"/>
      <c r="J208" s="21"/>
    </row>
    <row r="209" spans="2:10" s="17" customFormat="1" x14ac:dyDescent="0.25">
      <c r="B209" s="21"/>
      <c r="D209" s="18"/>
      <c r="F209" s="18"/>
      <c r="G209" s="18"/>
      <c r="H209" s="18"/>
      <c r="I209" s="18"/>
      <c r="J209" s="21"/>
    </row>
    <row r="210" spans="2:10" s="17" customFormat="1" x14ac:dyDescent="0.25">
      <c r="B210" s="21"/>
      <c r="D210" s="18"/>
      <c r="F210" s="18"/>
      <c r="G210" s="18"/>
      <c r="H210" s="18"/>
      <c r="I210" s="18"/>
      <c r="J210" s="21"/>
    </row>
    <row r="211" spans="2:10" s="17" customFormat="1" x14ac:dyDescent="0.25">
      <c r="B211" s="21"/>
      <c r="D211" s="18"/>
      <c r="F211" s="18"/>
      <c r="G211" s="18"/>
      <c r="H211" s="18"/>
      <c r="I211" s="18"/>
      <c r="J211" s="21"/>
    </row>
    <row r="212" spans="2:10" s="17" customFormat="1" x14ac:dyDescent="0.25">
      <c r="B212" s="21"/>
      <c r="D212" s="18"/>
      <c r="F212" s="18"/>
      <c r="G212" s="18"/>
      <c r="H212" s="18"/>
      <c r="I212" s="18"/>
      <c r="J212" s="21"/>
    </row>
    <row r="213" spans="2:10" s="17" customFormat="1" x14ac:dyDescent="0.25">
      <c r="B213" s="21"/>
      <c r="D213" s="18"/>
      <c r="F213" s="18"/>
      <c r="G213" s="18"/>
      <c r="H213" s="18"/>
      <c r="I213" s="18"/>
      <c r="J213" s="21"/>
    </row>
    <row r="214" spans="2:10" s="17" customFormat="1" x14ac:dyDescent="0.25">
      <c r="B214" s="21"/>
      <c r="D214" s="18"/>
      <c r="F214" s="18"/>
      <c r="G214" s="18"/>
      <c r="H214" s="18"/>
      <c r="I214" s="18"/>
      <c r="J214" s="21"/>
    </row>
    <row r="215" spans="2:10" s="17" customFormat="1" x14ac:dyDescent="0.25">
      <c r="B215" s="21"/>
      <c r="D215" s="18"/>
      <c r="F215" s="18"/>
      <c r="G215" s="18"/>
      <c r="H215" s="18"/>
      <c r="I215" s="18"/>
      <c r="J215" s="21"/>
    </row>
    <row r="216" spans="2:10" s="17" customFormat="1" x14ac:dyDescent="0.25">
      <c r="B216" s="21"/>
      <c r="D216" s="18"/>
      <c r="F216" s="18"/>
      <c r="G216" s="18"/>
      <c r="H216" s="18"/>
      <c r="I216" s="18"/>
      <c r="J216" s="21"/>
    </row>
    <row r="217" spans="2:10" s="17" customFormat="1" x14ac:dyDescent="0.25">
      <c r="B217" s="21"/>
      <c r="D217" s="18"/>
      <c r="F217" s="18"/>
      <c r="G217" s="18"/>
      <c r="H217" s="18"/>
      <c r="I217" s="18"/>
      <c r="J217" s="21"/>
    </row>
    <row r="218" spans="2:10" s="17" customFormat="1" x14ac:dyDescent="0.25">
      <c r="B218" s="21"/>
      <c r="D218" s="18"/>
      <c r="F218" s="18"/>
      <c r="G218" s="18"/>
      <c r="H218" s="18"/>
      <c r="I218" s="18"/>
      <c r="J218" s="21"/>
    </row>
  </sheetData>
  <mergeCells count="12">
    <mergeCell ref="A1:N1"/>
    <mergeCell ref="I2:J2"/>
    <mergeCell ref="M2:N2"/>
    <mergeCell ref="K2:L2"/>
    <mergeCell ref="G2:G3"/>
    <mergeCell ref="H2:H3"/>
    <mergeCell ref="F2:F3"/>
    <mergeCell ref="E2:E3"/>
    <mergeCell ref="D2:D3"/>
    <mergeCell ref="C2:C3"/>
    <mergeCell ref="B2:B3"/>
    <mergeCell ref="A2:A3"/>
  </mergeCells>
  <conditionalFormatting sqref="C7">
    <cfRule type="duplicateValues" dxfId="8" priority="15"/>
  </conditionalFormatting>
  <conditionalFormatting sqref="B7">
    <cfRule type="duplicateValues" dxfId="7" priority="16"/>
  </conditionalFormatting>
  <conditionalFormatting sqref="C8">
    <cfRule type="duplicateValues" dxfId="6" priority="7"/>
  </conditionalFormatting>
  <conditionalFormatting sqref="B8">
    <cfRule type="duplicateValues" dxfId="5" priority="8"/>
  </conditionalFormatting>
  <conditionalFormatting sqref="C9">
    <cfRule type="duplicateValues" dxfId="4" priority="3"/>
  </conditionalFormatting>
  <conditionalFormatting sqref="B9">
    <cfRule type="duplicateValues" dxfId="3" priority="4"/>
  </conditionalFormatting>
  <conditionalFormatting sqref="B10:B13">
    <cfRule type="duplicateValues" dxfId="2" priority="1222"/>
  </conditionalFormatting>
  <conditionalFormatting sqref="C5:C9">
    <cfRule type="duplicateValues" dxfId="1" priority="1230"/>
  </conditionalFormatting>
  <conditionalFormatting sqref="B5:B9">
    <cfRule type="duplicateValues" dxfId="0" priority="1232"/>
  </conditionalFormatting>
  <pageMargins left="0.23622047244094491" right="0.15748031496062992" top="0.19685039370078741" bottom="0.31496062992125984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DSHTCOVID-19</vt:lpstr>
      <vt:lpstr>DSHTCOVID-19.ĐT</vt:lpstr>
      <vt:lpstr>'DSHTCOVID-19'!Print_Titles</vt:lpstr>
      <vt:lpstr>'DSHTCOVID-19.ĐT'!Print_Titles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vuthuy</dc:creator>
  <cp:lastModifiedBy>admin</cp:lastModifiedBy>
  <cp:lastPrinted>2020-09-25T08:19:48Z</cp:lastPrinted>
  <dcterms:created xsi:type="dcterms:W3CDTF">2020-06-08T07:33:26Z</dcterms:created>
  <dcterms:modified xsi:type="dcterms:W3CDTF">2020-09-25T09:42:18Z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